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drawings/drawing7.xml" ContentType="application/vnd.openxmlformats-officedocument.drawing+xml"/>
  <Override PartName="/xl/charts/chart33.xml" ContentType="application/vnd.openxmlformats-officedocument.drawingml.chart+xml"/>
  <Override PartName="/xl/drawings/drawing8.xml" ContentType="application/vnd.openxmlformats-officedocument.drawing+xml"/>
  <Override PartName="/xl/charts/chart34.xml" ContentType="application/vnd.openxmlformats-officedocument.drawingml.chart+xml"/>
  <Override PartName="/xl/drawings/drawing9.xml" ContentType="application/vnd.openxmlformats-officedocument.drawing+xml"/>
  <Override PartName="/xl/charts/chart35.xml" ContentType="application/vnd.openxmlformats-officedocument.drawingml.chart+xml"/>
  <Override PartName="/xl/drawings/drawing10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1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1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4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15.xml" ContentType="application/vnd.openxmlformats-officedocument.drawing+xml"/>
  <Override PartName="/xl/charts/chart56.xml" ContentType="application/vnd.openxmlformats-officedocument.drawingml.chart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drawings/drawing19.xml" ContentType="application/vnd.openxmlformats-officedocument.drawing+xml"/>
  <Override PartName="/xl/charts/chart72.xml" ContentType="application/vnd.openxmlformats-officedocument.drawingml.chart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75" windowWidth="15195" windowHeight="10050" firstSheet="5" activeTab="9"/>
  </bookViews>
  <sheets>
    <sheet name="Creel-Effort" sheetId="1" r:id="rId1"/>
    <sheet name="Creel-Catch" sheetId="2" r:id="rId2"/>
    <sheet name="Creel-CUE" sheetId="3" r:id="rId3"/>
    <sheet name="Derby-Lengths" sheetId="7" r:id="rId4"/>
    <sheet name="Fishway-075 CUE" sheetId="15" r:id="rId5"/>
    <sheet name="LS_Coop_8795" sheetId="20" r:id="rId6"/>
    <sheet name="Kam_river_derby 9196" sheetId="19" r:id="rId7"/>
    <sheet name="TBFF_Derby_8796" sheetId="18" r:id="rId8"/>
    <sheet name="LS_Chinook_Stocking" sheetId="21" r:id="rId9"/>
    <sheet name="LS_TBSA_Derby" sheetId="17" r:id="rId10"/>
    <sheet name="Fishway-076 Marked" sheetId="16" r:id="rId11"/>
    <sheet name="Fishway-076 CUE" sheetId="14" r:id="rId12"/>
    <sheet name="Nottawasaga Volunteer Data" sheetId="13" r:id="rId13"/>
    <sheet name="Maitland Volunteer Data" sheetId="12" r:id="rId14"/>
    <sheet name="Derby-Clipped" sheetId="11" r:id="rId15"/>
    <sheet name="Derby-Winners" sheetId="10" r:id="rId16"/>
    <sheet name="Derby-Fultons K" sheetId="9" r:id="rId17"/>
    <sheet name="Derby-Weight" sheetId="8" r:id="rId18"/>
    <sheet name="Derby-Catch" sheetId="5" r:id="rId19"/>
    <sheet name="Derby-Effort" sheetId="4" r:id="rId20"/>
    <sheet name="Derby-CUE" sheetId="6" r:id="rId21"/>
    <sheet name="Sheet1" sheetId="22" r:id="rId22"/>
  </sheets>
  <calcPr calcId="145621"/>
  <oleSize ref="A2:T48"/>
</workbook>
</file>

<file path=xl/sharedStrings.xml><?xml version="1.0" encoding="utf-8"?>
<sst xmlns="http://schemas.openxmlformats.org/spreadsheetml/2006/main" count="1479" uniqueCount="156">
  <si>
    <t>Year</t>
  </si>
  <si>
    <t>Owen Sound</t>
  </si>
  <si>
    <t>Central Lake Huron</t>
  </si>
  <si>
    <t>YEAR</t>
  </si>
  <si>
    <t>Creel Targeted Effort-Chinook Salmon</t>
  </si>
  <si>
    <t>Creels-Total Effort</t>
  </si>
  <si>
    <t>Creel Targeted Effort-Rainbow Trout</t>
  </si>
  <si>
    <t>Creel Targeted Effort-Brown Trout</t>
  </si>
  <si>
    <t>Creel Targeted Effort-Lake Trout</t>
  </si>
  <si>
    <t>Creels-Total Catch</t>
  </si>
  <si>
    <t>Creels-Chinook Catch</t>
  </si>
  <si>
    <t>Creels-Rainbow Trout Catch</t>
  </si>
  <si>
    <t>Creels-Lake Trout Catch</t>
  </si>
  <si>
    <t>Chinook Salmon</t>
  </si>
  <si>
    <t>Rainbow Trout</t>
  </si>
  <si>
    <t>Lake Trout</t>
  </si>
  <si>
    <t>Southern Manitoulin Island</t>
  </si>
  <si>
    <t>Creels-Total CUE</t>
  </si>
  <si>
    <t>Creels-Chinook CUE</t>
  </si>
  <si>
    <t>Creels-Rainbow Trout CUE</t>
  </si>
  <si>
    <t>Creels-Lake Trout CUE</t>
  </si>
  <si>
    <t>Chantry Derby</t>
  </si>
  <si>
    <t>Owen Sound Derby</t>
  </si>
  <si>
    <t>No of Entrants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</si>
  <si>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</si>
  <si>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</si>
  <si>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</si>
  <si>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</si>
  <si>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</si>
  <si>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</si>
  <si>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</si>
  <si>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</si>
  <si>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</si>
  <si>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</si>
  <si>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</si>
  <si>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</si>
  <si>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</si>
  <si>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</si>
  <si>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</si>
  <si>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</si>
  <si>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</si>
  <si>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</si>
  <si>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</si>
  <si>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</si>
  <si>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Grand Total</t>
  </si>
  <si>
    <t>2012</t>
  </si>
  <si>
    <t>Owen Sound Salmon Spectacular</t>
  </si>
  <si>
    <t>Pink Salmon</t>
  </si>
  <si>
    <t>Coho Salmon</t>
  </si>
  <si>
    <t>Atlantic Salmon</t>
  </si>
  <si>
    <t>Brown Trout</t>
  </si>
  <si>
    <t>Chantry CUE</t>
  </si>
  <si>
    <t>Owen Sound CUE</t>
  </si>
  <si>
    <t>Chantry-Chinook Salmon</t>
  </si>
  <si>
    <t>Length (mm)</t>
  </si>
  <si>
    <t>N</t>
  </si>
  <si>
    <t>Max</t>
  </si>
  <si>
    <t>Min</t>
  </si>
  <si>
    <t>Avg</t>
  </si>
  <si>
    <t>Chantry-Rainbow Trout</t>
  </si>
  <si>
    <t>Chantry-Brown Trout</t>
  </si>
  <si>
    <t>Chantry-Lake Trout</t>
  </si>
  <si>
    <t>Owen Sound-Chinook Salmon</t>
  </si>
  <si>
    <t>Owen Sound-Rainbow Trout</t>
  </si>
  <si>
    <t>Owen Sound-Brown Trout</t>
  </si>
  <si>
    <t>Owen Sound-Lake Trout</t>
  </si>
  <si>
    <t>Length millimetres</t>
  </si>
  <si>
    <t>Weight (mm)</t>
  </si>
  <si>
    <t>Weight (g)</t>
  </si>
  <si>
    <t>weight (g)</t>
  </si>
  <si>
    <t>weight(g)</t>
  </si>
  <si>
    <t>Weight grams</t>
  </si>
  <si>
    <t>Owen Sound-lake Trout</t>
  </si>
  <si>
    <t>Creels-Brown Trout Catch</t>
  </si>
  <si>
    <t>Creels-Brown Trout CUE</t>
  </si>
  <si>
    <t>Average of K</t>
  </si>
  <si>
    <t>Count of K</t>
  </si>
  <si>
    <t>Total</t>
  </si>
  <si>
    <t>Chantry Derby winners (final) from 2003-2012</t>
  </si>
  <si>
    <t xml:space="preserve">Chantry Derby </t>
  </si>
  <si>
    <t>075</t>
  </si>
  <si>
    <t>Clipped</t>
  </si>
  <si>
    <t>%</t>
  </si>
  <si>
    <t>Owen Sound Salmon Spectacular-Chinook Salmon</t>
  </si>
  <si>
    <t xml:space="preserve">SSA Stocking </t>
  </si>
  <si>
    <t>UGLMU Fin Clip Observations</t>
  </si>
  <si>
    <t>Year of observation</t>
  </si>
  <si>
    <t>Stocked Year Class 3 years prior</t>
  </si>
  <si>
    <t># Stocked</t>
  </si>
  <si>
    <t>076</t>
  </si>
  <si>
    <t>Clips 3 and 5 only</t>
  </si>
  <si>
    <t>Owen Sound Salmon Spectacular-Rainbow Trout</t>
  </si>
  <si>
    <t>All Clips</t>
  </si>
  <si>
    <t>CFWIP Clips</t>
  </si>
  <si>
    <t>Owen Sound Salmon Spectacular-Lake Trout</t>
  </si>
  <si>
    <t>081</t>
  </si>
  <si>
    <t>Chantry Derby-Rainbow Trout</t>
  </si>
  <si>
    <t>Chantry Derby-Lake Trout</t>
  </si>
  <si>
    <t>SPC</t>
  </si>
  <si>
    <t>CLIPC</t>
  </si>
  <si>
    <t>CountOfFISH</t>
  </si>
  <si>
    <t>0</t>
  </si>
  <si>
    <t>1</t>
  </si>
  <si>
    <t>2</t>
  </si>
  <si>
    <t>3</t>
  </si>
  <si>
    <t/>
  </si>
  <si>
    <t>Proportions</t>
  </si>
  <si>
    <t>Wild</t>
  </si>
  <si>
    <t>Stocked</t>
  </si>
  <si>
    <t>Maitland River volunteer steelhead data</t>
  </si>
  <si>
    <t>Natural Reproduction</t>
  </si>
  <si>
    <t>XSPAWN</t>
  </si>
  <si>
    <t>4</t>
  </si>
  <si>
    <t>Repeat Spawning Index</t>
  </si>
  <si>
    <t>Maiden</t>
  </si>
  <si>
    <t>Repeat</t>
  </si>
  <si>
    <t>Saugeen River-Dennys Dam</t>
  </si>
  <si>
    <t>CUE</t>
  </si>
  <si>
    <t>Unclipped</t>
  </si>
  <si>
    <t>Clips Unknown</t>
  </si>
  <si>
    <t>Nine Mile River-Port Albert Fishway</t>
  </si>
  <si>
    <t>Spring Run-Steelhead</t>
  </si>
  <si>
    <t># Days Monitored</t>
  </si>
  <si>
    <t>Main Basin CUE</t>
  </si>
  <si>
    <t>Proportion</t>
  </si>
  <si>
    <t>Spring Run-Earl Rowe</t>
  </si>
  <si>
    <t>Spring Run-Nicolston</t>
  </si>
  <si>
    <t>Spring Run-Thorn</t>
  </si>
  <si>
    <t># Days Monitored-Spring</t>
  </si>
  <si>
    <t>Clipped-Spring</t>
  </si>
  <si>
    <t>Unclipped-Spring</t>
  </si>
  <si>
    <t>Clips Unknown-Spring</t>
  </si>
  <si>
    <t>Spring Run-Milldam</t>
  </si>
  <si>
    <t>Gbay CUE</t>
  </si>
  <si>
    <t>Fall Run 075-PTAL</t>
  </si>
  <si>
    <t># Days Run</t>
  </si>
  <si>
    <t>Chinook CUE</t>
  </si>
  <si>
    <t>Fall Run 075-Dennys Dam</t>
  </si>
  <si>
    <t>Fall Run 075-Main Basin</t>
  </si>
  <si>
    <t>Fall Run 075-Thornbury</t>
  </si>
  <si>
    <t>Fall Run 075-Milldam</t>
  </si>
  <si>
    <t>Fall Run 075-Georgian Bay</t>
  </si>
  <si>
    <t>Sum</t>
  </si>
  <si>
    <t>Main Basin Fishways</t>
  </si>
  <si>
    <t>TBSA Derby Results</t>
  </si>
  <si>
    <t>TBSA</t>
  </si>
  <si>
    <t>MIDNR</t>
  </si>
  <si>
    <t>WIDNR</t>
  </si>
  <si>
    <t>MNDNR</t>
  </si>
  <si>
    <t>Eaux de l'Ontario</t>
  </si>
  <si>
    <t>Autre</t>
  </si>
  <si>
    <t>Sauvage</t>
  </si>
  <si>
    <t>Empoissonné, origine inconnue</t>
  </si>
  <si>
    <t xml:space="preserve">I </t>
  </si>
  <si>
    <t>Avec couple des nageoires</t>
  </si>
  <si>
    <t>Sans couple des nageoires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</si>
</sst>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"/>
    <numFmt numFmtId="169" formatCode="0.000"/>
  </numFmts>
  <fonts count="6" x14ac:knownFonts="1">
    <font>
      <sz val="10"/>
      <name val="Arial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name val="Arial"/>
      <family val="2"/>
    </font>
    <font>
      <sz val="10"/>
      <color indexed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9">
    <xf numFmtId="0" fontId="0" fillId="0" borderId="0" xfId="0"/>
    <xf numFmtId="3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 wrapText="1"/>
    </xf>
    <xf numFmtId="3" fontId="3" fillId="0" borderId="1" xfId="5" applyNumberFormat="1" applyFont="1" applyFill="1" applyBorder="1" applyAlignment="1">
      <alignment horizontal="center" wrapText="1"/>
    </xf>
    <xf numFmtId="3" fontId="3" fillId="0" borderId="2" xfId="5" applyNumberFormat="1" applyFont="1" applyFill="1" applyBorder="1" applyAlignment="1">
      <alignment horizontal="center" wrapText="1"/>
    </xf>
    <xf numFmtId="3" fontId="1" fillId="0" borderId="0" xfId="0" applyNumberFormat="1" applyFont="1" applyFill="1" applyAlignment="1">
      <alignment horizontal="center"/>
    </xf>
    <xf numFmtId="3" fontId="3" fillId="0" borderId="3" xfId="5" applyNumberFormat="1" applyFont="1" applyFill="1" applyBorder="1" applyAlignment="1">
      <alignment horizontal="center" wrapText="1"/>
    </xf>
    <xf numFmtId="168" fontId="0" fillId="0" borderId="0" xfId="0" applyNumberFormat="1"/>
    <xf numFmtId="2" fontId="3" fillId="0" borderId="0" xfId="5" applyNumberFormat="1" applyFont="1" applyFill="1" applyBorder="1" applyAlignment="1">
      <alignment horizontal="center" wrapText="1"/>
    </xf>
    <xf numFmtId="168" fontId="3" fillId="0" borderId="0" xfId="5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2" borderId="4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 wrapText="1"/>
    </xf>
    <xf numFmtId="0" fontId="3" fillId="3" borderId="1" xfId="4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3" fillId="0" borderId="5" xfId="1" applyFont="1" applyFill="1" applyBorder="1" applyAlignment="1">
      <alignment horizontal="center" wrapText="1"/>
    </xf>
    <xf numFmtId="0" fontId="0" fillId="0" borderId="6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9" fontId="0" fillId="0" borderId="7" xfId="0" applyNumberFormat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169" fontId="0" fillId="0" borderId="9" xfId="0" applyNumberFormat="1" applyBorder="1" applyAlignment="1">
      <alignment horizontal="center"/>
    </xf>
    <xf numFmtId="0" fontId="3" fillId="0" borderId="10" xfId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1" xfId="0" applyBorder="1"/>
    <xf numFmtId="0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right" wrapText="1"/>
    </xf>
    <xf numFmtId="0" fontId="3" fillId="2" borderId="0" xfId="3" applyFont="1" applyFill="1" applyBorder="1" applyAlignment="1">
      <alignment horizontal="center"/>
    </xf>
    <xf numFmtId="1" fontId="0" fillId="0" borderId="0" xfId="0" applyNumberFormat="1"/>
    <xf numFmtId="0" fontId="3" fillId="2" borderId="4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right" wrapText="1"/>
    </xf>
    <xf numFmtId="0" fontId="3" fillId="2" borderId="4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right" wrapText="1"/>
    </xf>
    <xf numFmtId="0" fontId="3" fillId="0" borderId="1" xfId="2" applyFont="1" applyFill="1" applyBorder="1" applyAlignment="1">
      <alignment wrapText="1"/>
    </xf>
    <xf numFmtId="0" fontId="3" fillId="0" borderId="0" xfId="2"/>
    <xf numFmtId="0" fontId="0" fillId="0" borderId="0" xfId="0" applyAlignment="1">
      <alignment horizontal="center"/>
    </xf>
  </cellXfs>
  <cellStyles count="7">
    <cellStyle name="Normal" xfId="0" builtinId="0"/>
    <cellStyle name="Normal_075_K" xfId="1"/>
    <cellStyle name="Normal_LS_Chinook_Stocking" xfId="2"/>
    <cellStyle name="Normal_Maitland Volunteer Data" xfId="3"/>
    <cellStyle name="Normal_OSSS_entry" xfId="4"/>
    <cellStyle name="Normal_Sheet1" xfId="5"/>
    <cellStyle name="Normal_Sheet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Effort</a:t>
            </a:r>
          </a:p>
        </c:rich>
      </c:tx>
      <c:layout>
        <c:manualLayout>
          <c:xMode val="edge"/>
          <c:yMode val="edge"/>
          <c:x val="0.44822074425162872"/>
          <c:y val="3.015075376884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48567469039917"/>
          <c:y val="0.11809045226130653"/>
          <c:w val="0.82686214803004277"/>
          <c:h val="0.6155778894472361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'Creel-Effort'!$B$4:$B$20</c:f>
              <c:numCache>
                <c:formatCode>General</c:formatCode>
                <c:ptCount val="17"/>
                <c:pt idx="4">
                  <c:v>22707</c:v>
                </c:pt>
                <c:pt idx="6">
                  <c:v>26479</c:v>
                </c:pt>
                <c:pt idx="7">
                  <c:v>40955</c:v>
                </c:pt>
                <c:pt idx="10">
                  <c:v>28081</c:v>
                </c:pt>
                <c:pt idx="11">
                  <c:v>34160</c:v>
                </c:pt>
                <c:pt idx="12">
                  <c:v>7915</c:v>
                </c:pt>
                <c:pt idx="13">
                  <c:v>15331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'Creel-Effort'!$C$4:$C$20</c:f>
              <c:numCache>
                <c:formatCode>General</c:formatCode>
                <c:ptCount val="17"/>
                <c:pt idx="0">
                  <c:v>70893</c:v>
                </c:pt>
                <c:pt idx="1">
                  <c:v>66989</c:v>
                </c:pt>
                <c:pt idx="2">
                  <c:v>65666</c:v>
                </c:pt>
                <c:pt idx="3">
                  <c:v>113508</c:v>
                </c:pt>
                <c:pt idx="4">
                  <c:v>162092</c:v>
                </c:pt>
                <c:pt idx="5">
                  <c:v>174173</c:v>
                </c:pt>
                <c:pt idx="6">
                  <c:v>59096</c:v>
                </c:pt>
                <c:pt idx="7">
                  <c:v>80128</c:v>
                </c:pt>
                <c:pt idx="8">
                  <c:v>125133</c:v>
                </c:pt>
                <c:pt idx="16">
                  <c:v>34475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'Creel-Effort'!$D$4:$D$20</c:f>
              <c:numCache>
                <c:formatCode>General</c:formatCode>
                <c:ptCount val="17"/>
                <c:pt idx="3">
                  <c:v>72919</c:v>
                </c:pt>
                <c:pt idx="4">
                  <c:v>93413</c:v>
                </c:pt>
                <c:pt idx="5">
                  <c:v>106123</c:v>
                </c:pt>
                <c:pt idx="6">
                  <c:v>47052</c:v>
                </c:pt>
                <c:pt idx="7">
                  <c:v>38655</c:v>
                </c:pt>
                <c:pt idx="9">
                  <c:v>68429</c:v>
                </c:pt>
                <c:pt idx="16">
                  <c:v>3039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90016"/>
        <c:axId val="102662144"/>
      </c:lineChart>
      <c:catAx>
        <c:axId val="8399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21767788735153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6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391959798994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90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79322002225449"/>
          <c:y val="0.92211055276381915"/>
          <c:w val="0.73462902088695226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Catches</a:t>
            </a:r>
          </a:p>
        </c:rich>
      </c:tx>
      <c:layout>
        <c:manualLayout>
          <c:xMode val="edge"/>
          <c:yMode val="edge"/>
          <c:x val="0.34244406748191847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41792603857188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'Creel-Catch'!$B$28:$B$41</c:f>
              <c:numCache>
                <c:formatCode>General</c:formatCode>
                <c:ptCount val="14"/>
                <c:pt idx="0">
                  <c:v>3875</c:v>
                </c:pt>
                <c:pt idx="2">
                  <c:v>5017</c:v>
                </c:pt>
                <c:pt idx="3">
                  <c:v>5528</c:v>
                </c:pt>
                <c:pt idx="4">
                  <c:v>7284</c:v>
                </c:pt>
                <c:pt idx="6">
                  <c:v>2843</c:v>
                </c:pt>
                <c:pt idx="8">
                  <c:v>2256</c:v>
                </c:pt>
                <c:pt idx="9">
                  <c:v>156</c:v>
                </c:pt>
                <c:pt idx="10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'Creel-Catch'!$B$49:$B$62</c:f>
              <c:numCache>
                <c:formatCode>General</c:formatCode>
                <c:ptCount val="14"/>
                <c:pt idx="0">
                  <c:v>812</c:v>
                </c:pt>
                <c:pt idx="2">
                  <c:v>634</c:v>
                </c:pt>
                <c:pt idx="3">
                  <c:v>801</c:v>
                </c:pt>
                <c:pt idx="4">
                  <c:v>240</c:v>
                </c:pt>
                <c:pt idx="6">
                  <c:v>905</c:v>
                </c:pt>
                <c:pt idx="8">
                  <c:v>326</c:v>
                </c:pt>
                <c:pt idx="9">
                  <c:v>89</c:v>
                </c:pt>
                <c:pt idx="10">
                  <c:v>267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'Creel-Catch'!$A$7:$A$20</c:f>
              <c:numCache>
                <c:formatCode>General</c:formatCode>
                <c:ptCount val="1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cat>
          <c:val>
            <c:numRef>
              <c:f>'Creel-Catch'!$B$70:$B$83</c:f>
              <c:numCache>
                <c:formatCode>General</c:formatCode>
                <c:ptCount val="14"/>
                <c:pt idx="0">
                  <c:v>161</c:v>
                </c:pt>
                <c:pt idx="2">
                  <c:v>621</c:v>
                </c:pt>
                <c:pt idx="3">
                  <c:v>557</c:v>
                </c:pt>
                <c:pt idx="4">
                  <c:v>672</c:v>
                </c:pt>
                <c:pt idx="6">
                  <c:v>631</c:v>
                </c:pt>
                <c:pt idx="8">
                  <c:v>1068</c:v>
                </c:pt>
                <c:pt idx="9">
                  <c:v>339</c:v>
                </c:pt>
                <c:pt idx="10">
                  <c:v>1026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02976"/>
        <c:axId val="101921920"/>
      </c:lineChart>
      <c:catAx>
        <c:axId val="10190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2192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13433619305049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0297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331206589530005"/>
          <c:y val="0.92288792259176555"/>
          <c:w val="0.56913233916499983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Catches</a:t>
            </a:r>
          </a:p>
        </c:rich>
      </c:tx>
      <c:layout>
        <c:manualLayout>
          <c:xMode val="edge"/>
          <c:yMode val="edge"/>
          <c:x val="0.4269662921348314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5072"/>
        <c:axId val="101961728"/>
      </c:lineChart>
      <c:catAx>
        <c:axId val="10195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6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55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780096308186195"/>
          <c:y val="0.92307796513028917"/>
          <c:w val="0.73836276083467101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Central Lake Huron Catches</a:t>
            </a:r>
          </a:p>
        </c:rich>
      </c:tx>
      <c:layout>
        <c:manualLayout>
          <c:xMode val="edge"/>
          <c:yMode val="edge"/>
          <c:x val="0.38782118581331176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82072851050511"/>
          <c:y val="0.11633663366336634"/>
          <c:w val="0.8397449039477288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'Creel-Catch'!$C$23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'Creel-Catch'!$C$44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'Creel-Catch'!$C$65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'Creel-Catch'!$C$85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96800"/>
        <c:axId val="102015744"/>
      </c:lineChart>
      <c:catAx>
        <c:axId val="10199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0521232922808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15744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0198019801980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96800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910290059896356"/>
          <c:y val="0.92326732673267331"/>
          <c:w val="0.7371806649168855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</a:t>
            </a:r>
          </a:p>
        </c:rich>
      </c:tx>
      <c:layout>
        <c:manualLayout>
          <c:xMode val="edge"/>
          <c:yMode val="edge"/>
          <c:x val="0.4012841091492777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04173354735153"/>
          <c:y val="0.11662545147896086"/>
          <c:w val="0.8394863563402889"/>
          <c:h val="0.62034814616468548"/>
        </c:manualLayout>
      </c:layout>
      <c:lineChart>
        <c:grouping val="standard"/>
        <c:varyColors val="0"/>
        <c:ser>
          <c:idx val="1"/>
          <c:order val="0"/>
          <c:tx>
            <c:strRef>
              <c:f>'Creel-Catch'!$C$86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'Creel-Catch'!$C$87:$C$103</c:f>
              <c:numCache>
                <c:formatCode>General</c:formatCode>
                <c:ptCount val="17"/>
                <c:pt idx="0">
                  <c:v>0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7">
                  <c:v>20</c:v>
                </c:pt>
                <c:pt idx="8">
                  <c:v>24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'Creel-Catch'!$D$86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'Creel-Catch'!$A$87:$A$103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'Creel-Catch'!$D$87:$D$103</c:f>
              <c:numCache>
                <c:formatCode>General</c:formatCode>
                <c:ptCount val="17"/>
                <c:pt idx="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193024"/>
        <c:axId val="102199680"/>
      </c:lineChart>
      <c:catAx>
        <c:axId val="1021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3001605136437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9968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02729789049321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93024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51043338683788"/>
          <c:y val="0.92307796513028917"/>
          <c:w val="0.42375601926163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 Per Unit Effort</a:t>
            </a:r>
          </a:p>
        </c:rich>
      </c:tx>
      <c:layout>
        <c:manualLayout>
          <c:xMode val="edge"/>
          <c:yMode val="edge"/>
          <c:x val="0.35691352085812422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0168975275836"/>
          <c:y val="0.11691570690421647"/>
          <c:w val="0.87299103901150443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'Creel-CUE'!$B$5:$B$21</c:f>
              <c:numCache>
                <c:formatCode>General</c:formatCode>
                <c:ptCount val="17"/>
                <c:pt idx="3" formatCode="0.0">
                  <c:v>21.9</c:v>
                </c:pt>
                <c:pt idx="4" formatCode="0.0">
                  <c:v>18.5</c:v>
                </c:pt>
                <c:pt idx="6" formatCode="0.0">
                  <c:v>30.2</c:v>
                </c:pt>
                <c:pt idx="7" formatCode="0.0">
                  <c:v>20.3</c:v>
                </c:pt>
                <c:pt idx="10" formatCode="0.0">
                  <c:v>13.2</c:v>
                </c:pt>
                <c:pt idx="11" formatCode="0.0">
                  <c:v>11.6</c:v>
                </c:pt>
                <c:pt idx="12" formatCode="0.0">
                  <c:v>10.1</c:v>
                </c:pt>
                <c:pt idx="13" formatCode="0.0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'Creel-CUE'!$C$5:$C$21</c:f>
              <c:numCache>
                <c:formatCode>General</c:formatCode>
                <c:ptCount val="17"/>
                <c:pt idx="0">
                  <c:v>46.1</c:v>
                </c:pt>
                <c:pt idx="1">
                  <c:v>71.3</c:v>
                </c:pt>
                <c:pt idx="2">
                  <c:v>15.7</c:v>
                </c:pt>
                <c:pt idx="3" formatCode="0.0">
                  <c:v>8.9200761179828731</c:v>
                </c:pt>
                <c:pt idx="4" formatCode="0.0">
                  <c:v>10.495891222268835</c:v>
                </c:pt>
                <c:pt idx="5" formatCode="0.0">
                  <c:v>9.997531190253369</c:v>
                </c:pt>
                <c:pt idx="6" formatCode="0.0">
                  <c:v>12.708135914444293</c:v>
                </c:pt>
                <c:pt idx="7" formatCode="0.0">
                  <c:v>10.457018769968052</c:v>
                </c:pt>
                <c:pt idx="8" formatCode="0.0">
                  <c:v>8.2136606650523838</c:v>
                </c:pt>
                <c:pt idx="16" formatCode="0.0">
                  <c:v>8.6999999999999993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'Creel-CUE'!$D$5:$D$21</c:f>
              <c:numCache>
                <c:formatCode>General</c:formatCode>
                <c:ptCount val="17"/>
                <c:pt idx="3" formatCode="0.0">
                  <c:v>9.1759349415104428</c:v>
                </c:pt>
                <c:pt idx="4" formatCode="0.0">
                  <c:v>21.653927467880958</c:v>
                </c:pt>
                <c:pt idx="5" formatCode="0.0">
                  <c:v>17.88867634725743</c:v>
                </c:pt>
                <c:pt idx="6" formatCode="0.0">
                  <c:v>12.568395263372805</c:v>
                </c:pt>
                <c:pt idx="7" formatCode="0.0">
                  <c:v>6.1104643642478331</c:v>
                </c:pt>
                <c:pt idx="9" formatCode="0.0">
                  <c:v>6.8202078066316911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53696"/>
        <c:axId val="83856000"/>
      </c:lineChart>
      <c:catAx>
        <c:axId val="8385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6979095458722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271145062091119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53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524132634546083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Catch Per Unit Effort</a:t>
            </a:r>
          </a:p>
        </c:rich>
      </c:tx>
      <c:layout>
        <c:manualLayout>
          <c:xMode val="edge"/>
          <c:yMode val="edge"/>
          <c:x val="0.3370786516853932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'Creel-CUE'!$B$25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'Creel-CUE'!$C$25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'Creel-CUE'!$D$25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52928"/>
        <c:axId val="102255232"/>
      </c:lineChart>
      <c:catAx>
        <c:axId val="1022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5523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5292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95987158908508"/>
          <c:y val="0.92307796513028917"/>
          <c:w val="0.7287319422150883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 Per Unit Effort</a:t>
            </a:r>
          </a:p>
        </c:rich>
      </c:tx>
      <c:layout>
        <c:manualLayout>
          <c:xMode val="edge"/>
          <c:yMode val="edge"/>
          <c:x val="0.2980774278215223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'Creel-CUE'!$B$46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'Creel-CUE'!$D$46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'Creel-CUE'!$A$47:$A$63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81600"/>
        <c:axId val="102283904"/>
      </c:lineChart>
      <c:catAx>
        <c:axId val="1022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8390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8160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28238777845076"/>
          <c:y val="0.92326732673267331"/>
          <c:w val="0.72756528030150081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 Per Unit Effort</a:t>
            </a:r>
          </a:p>
        </c:rich>
      </c:tx>
      <c:layout>
        <c:manualLayout>
          <c:xMode val="edge"/>
          <c:yMode val="edge"/>
          <c:x val="0.32480033595800523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'Creel-CUE'!$B$67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38944"/>
        <c:axId val="102341248"/>
      </c:lineChart>
      <c:catAx>
        <c:axId val="102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4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41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38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600016797900261"/>
          <c:y val="0.92345912316515988"/>
          <c:w val="0.72640050393700784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Southern Manitoulin Island Catch Per Unit Effort</a:t>
            </a:r>
          </a:p>
        </c:rich>
      </c:tx>
      <c:layout>
        <c:manualLayout>
          <c:xMode val="edge"/>
          <c:yMode val="edge"/>
          <c:x val="0.2680577849117175"/>
          <c:y val="2.97766749379652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3338683788122"/>
          <c:y val="0.11662545147896086"/>
          <c:w val="0.87319422150882831"/>
          <c:h val="0.6203481461646854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'Creel-CUE'!$B$26:$B$42</c:f>
              <c:numCache>
                <c:formatCode>General</c:formatCode>
                <c:ptCount val="17"/>
                <c:pt idx="3" formatCode="0.0">
                  <c:v>13.972523708217647</c:v>
                </c:pt>
                <c:pt idx="4" formatCode="0.0">
                  <c:v>13</c:v>
                </c:pt>
                <c:pt idx="5" formatCode="0.0">
                  <c:v>17.248255234297108</c:v>
                </c:pt>
                <c:pt idx="6" formatCode="0.0">
                  <c:v>21.677581271322694</c:v>
                </c:pt>
                <c:pt idx="7" formatCode="0.0">
                  <c:v>18.406954412210656</c:v>
                </c:pt>
                <c:pt idx="9" formatCode="0.0">
                  <c:v>10.622874864551807</c:v>
                </c:pt>
                <c:pt idx="10" formatCode="0.0">
                  <c:v>9.4</c:v>
                </c:pt>
                <c:pt idx="11" formatCode="0.0">
                  <c:v>6.6</c:v>
                </c:pt>
                <c:pt idx="12" formatCode="0.0">
                  <c:v>2</c:v>
                </c:pt>
                <c:pt idx="13" formatCode="0.0">
                  <c:v>1.7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'Creel-CUE'!$B$47:$B$63</c:f>
              <c:numCache>
                <c:formatCode>General</c:formatCode>
                <c:ptCount val="17"/>
                <c:pt idx="3" formatCode="0.0">
                  <c:v>0.92063492063492058</c:v>
                </c:pt>
                <c:pt idx="4" formatCode="0.0">
                  <c:v>4</c:v>
                </c:pt>
                <c:pt idx="5" formatCode="0.0">
                  <c:v>115.14195583596214</c:v>
                </c:pt>
                <c:pt idx="6" formatCode="0.0">
                  <c:v>24.526030695154979</c:v>
                </c:pt>
                <c:pt idx="7" formatCode="0.0">
                  <c:v>7.6287349014621739</c:v>
                </c:pt>
                <c:pt idx="9" formatCode="0.0">
                  <c:v>24.11825726141079</c:v>
                </c:pt>
                <c:pt idx="10" formatCode="0.0">
                  <c:v>2.6</c:v>
                </c:pt>
                <c:pt idx="11" formatCode="0.0">
                  <c:v>1</c:v>
                </c:pt>
                <c:pt idx="12" formatCode="0.0">
                  <c:v>1.1000000000000001</c:v>
                </c:pt>
                <c:pt idx="13" formatCode="0.0">
                  <c:v>1.2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'Creel-CUE'!$A$5:$A$21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'Creel-CUE'!$B$68:$B$84</c:f>
              <c:numCache>
                <c:formatCode>General</c:formatCode>
                <c:ptCount val="17"/>
                <c:pt idx="3" formatCode="0.0">
                  <c:v>27.615780445969122</c:v>
                </c:pt>
                <c:pt idx="4" formatCode="0.0">
                  <c:v>4.5</c:v>
                </c:pt>
                <c:pt idx="5" formatCode="0.0">
                  <c:v>19.315707620528773</c:v>
                </c:pt>
                <c:pt idx="6" formatCode="0.0">
                  <c:v>19.3</c:v>
                </c:pt>
                <c:pt idx="7" formatCode="0.0">
                  <c:v>15.5</c:v>
                </c:pt>
                <c:pt idx="9" formatCode="0.0">
                  <c:v>16.300697494187549</c:v>
                </c:pt>
                <c:pt idx="10" formatCode="0.0">
                  <c:v>2.7</c:v>
                </c:pt>
                <c:pt idx="11" formatCode="0.0">
                  <c:v>3.3</c:v>
                </c:pt>
                <c:pt idx="12" formatCode="0.0">
                  <c:v>4.9000000000000004</c:v>
                </c:pt>
                <c:pt idx="13" formatCode="0.0">
                  <c:v>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45440"/>
        <c:axId val="102447744"/>
      </c:lineChart>
      <c:catAx>
        <c:axId val="10244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4879614767261"/>
              <c:y val="0.83622932989455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4774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27295311411135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4544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52166934189406"/>
          <c:y val="0.92307796513028917"/>
          <c:w val="0.5682182985553772"/>
          <c:h val="5.95533498759305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Owen Sound Catch Per Unit Effort</a:t>
            </a:r>
          </a:p>
        </c:rich>
      </c:tx>
      <c:layout>
        <c:manualLayout>
          <c:xMode val="edge"/>
          <c:yMode val="edge"/>
          <c:x val="0.34935947910357357"/>
          <c:y val="2.97029702970297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82968817247"/>
          <c:y val="0.11633663366336634"/>
          <c:w val="0.87339880277006143"/>
          <c:h val="0.62128712871287128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'Creel-CUE'!$C$26:$C$42</c:f>
              <c:numCache>
                <c:formatCode>General</c:formatCode>
                <c:ptCount val="17"/>
                <c:pt idx="0">
                  <c:v>4</c:v>
                </c:pt>
                <c:pt idx="1">
                  <c:v>5.7</c:v>
                </c:pt>
                <c:pt idx="2">
                  <c:v>6.1</c:v>
                </c:pt>
                <c:pt idx="3" formatCode="0.0">
                  <c:v>9.829170078404541</c:v>
                </c:pt>
                <c:pt idx="4" formatCode="0.0">
                  <c:v>11.944477847829447</c:v>
                </c:pt>
                <c:pt idx="5" formatCode="0.0">
                  <c:v>10.565508032833188</c:v>
                </c:pt>
                <c:pt idx="6" formatCode="0.0">
                  <c:v>14.464266170515486</c:v>
                </c:pt>
                <c:pt idx="7" formatCode="0.0">
                  <c:v>12.263992756296322</c:v>
                </c:pt>
                <c:pt idx="8" formatCode="0.0">
                  <c:v>9.7133208440149872</c:v>
                </c:pt>
                <c:pt idx="16">
                  <c:v>8.3000000000000007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'Creel-CUE'!$C$47:$C$63</c:f>
              <c:numCache>
                <c:formatCode>General</c:formatCode>
                <c:ptCount val="17"/>
                <c:pt idx="0">
                  <c:v>0.9</c:v>
                </c:pt>
                <c:pt idx="1">
                  <c:v>2.1</c:v>
                </c:pt>
                <c:pt idx="2">
                  <c:v>3</c:v>
                </c:pt>
                <c:pt idx="3" formatCode="0.0">
                  <c:v>4.8199629963470754</c:v>
                </c:pt>
                <c:pt idx="4" formatCode="0.0">
                  <c:v>6.0409151554084106</c:v>
                </c:pt>
                <c:pt idx="5" formatCode="0.0">
                  <c:v>11.583993452398351</c:v>
                </c:pt>
                <c:pt idx="6" formatCode="0.0">
                  <c:v>4.4434589800443458</c:v>
                </c:pt>
                <c:pt idx="7" formatCode="0.0">
                  <c:v>5.800716295727808</c:v>
                </c:pt>
                <c:pt idx="8" formatCode="0.0">
                  <c:v>4.1804843734298061</c:v>
                </c:pt>
                <c:pt idx="16">
                  <c:v>0.3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'Creel-CUE'!$C$68:$C$84</c:f>
              <c:numCache>
                <c:formatCode>General</c:formatCode>
                <c:ptCount val="17"/>
                <c:pt idx="0">
                  <c:v>3.7</c:v>
                </c:pt>
                <c:pt idx="1">
                  <c:v>1.4</c:v>
                </c:pt>
                <c:pt idx="2">
                  <c:v>6.6</c:v>
                </c:pt>
                <c:pt idx="3" formatCode="0.0">
                  <c:v>0</c:v>
                </c:pt>
                <c:pt idx="4" formatCode="0.0">
                  <c:v>27.544097693351429</c:v>
                </c:pt>
                <c:pt idx="5" formatCode="0.0">
                  <c:v>4.9112624176805442</c:v>
                </c:pt>
                <c:pt idx="6" formatCode="0.0">
                  <c:v>14.302600472813239</c:v>
                </c:pt>
                <c:pt idx="7" formatCode="0.0">
                  <c:v>3.8668098818474759</c:v>
                </c:pt>
                <c:pt idx="8" formatCode="0.0">
                  <c:v>12.387768379960963</c:v>
                </c:pt>
                <c:pt idx="16" formatCode="0.00">
                  <c:v>0.80889787664307389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95360"/>
        <c:axId val="102497664"/>
      </c:lineChart>
      <c:catAx>
        <c:axId val="10249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42391816407562"/>
              <c:y val="0.83663366336633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9766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2722772277227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495360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47469547075844"/>
          <c:y val="0.92326732673267331"/>
          <c:w val="0.73718066491688539"/>
          <c:h val="5.94059405940594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Targeted Effort</a:t>
            </a:r>
          </a:p>
        </c:rich>
      </c:tx>
      <c:layout>
        <c:manualLayout>
          <c:xMode val="edge"/>
          <c:yMode val="edge"/>
          <c:x val="0.31987092889640811"/>
          <c:y val="3.007518796992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244484744551"/>
          <c:y val="0.11779477452120174"/>
          <c:w val="0.82714120174077532"/>
          <c:h val="0.6165428623875665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'Creel-Effort'!$B$23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'Creel-Effort'!$B$24:$B$40</c:f>
              <c:numCache>
                <c:formatCode>General</c:formatCode>
                <c:ptCount val="17"/>
                <c:pt idx="3" formatCode="#,##0">
                  <c:v>27733</c:v>
                </c:pt>
                <c:pt idx="5" formatCode="#,##0">
                  <c:v>29087</c:v>
                </c:pt>
                <c:pt idx="6" formatCode="#,##0">
                  <c:v>25501</c:v>
                </c:pt>
                <c:pt idx="7" formatCode="#,##0">
                  <c:v>39572</c:v>
                </c:pt>
                <c:pt idx="9" formatCode="#,##0">
                  <c:v>26763</c:v>
                </c:pt>
                <c:pt idx="11" formatCode="#,##0">
                  <c:v>26740</c:v>
                </c:pt>
                <c:pt idx="12" formatCode="#,##0">
                  <c:v>7091</c:v>
                </c:pt>
                <c:pt idx="13" formatCode="#,##0">
                  <c:v>14379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'Creel-Effort'!$C$23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'Creel-Effort'!$C$24:$C$40</c:f>
              <c:numCache>
                <c:formatCode>General</c:formatCode>
                <c:ptCount val="17"/>
                <c:pt idx="0">
                  <c:v>49008</c:v>
                </c:pt>
                <c:pt idx="1">
                  <c:v>54516</c:v>
                </c:pt>
                <c:pt idx="2">
                  <c:v>53283</c:v>
                </c:pt>
                <c:pt idx="3" formatCode="#,##0">
                  <c:v>89153</c:v>
                </c:pt>
                <c:pt idx="4" formatCode="#,##0">
                  <c:v>116422</c:v>
                </c:pt>
                <c:pt idx="5" formatCode="#,##0">
                  <c:v>116833</c:v>
                </c:pt>
                <c:pt idx="6" formatCode="#,##0">
                  <c:v>45685</c:v>
                </c:pt>
                <c:pt idx="7" formatCode="#,##0">
                  <c:v>59638</c:v>
                </c:pt>
                <c:pt idx="8" formatCode="#,##0">
                  <c:v>81136</c:v>
                </c:pt>
                <c:pt idx="16">
                  <c:v>33719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'Creel-Effort'!$D$23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'Creel-Effort'!$D$24:$D$40</c:f>
              <c:numCache>
                <c:formatCode>General</c:formatCode>
                <c:ptCount val="17"/>
                <c:pt idx="3" formatCode="#,##0">
                  <c:v>33281</c:v>
                </c:pt>
                <c:pt idx="4">
                  <c:v>58487</c:v>
                </c:pt>
                <c:pt idx="5">
                  <c:v>73498</c:v>
                </c:pt>
                <c:pt idx="6">
                  <c:v>26929</c:v>
                </c:pt>
                <c:pt idx="7">
                  <c:v>25982</c:v>
                </c:pt>
                <c:pt idx="9">
                  <c:v>41277</c:v>
                </c:pt>
                <c:pt idx="16">
                  <c:v>1424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87616"/>
        <c:axId val="83894272"/>
      </c:lineChart>
      <c:catAx>
        <c:axId val="83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96496762621959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4085291970082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8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547674472839521"/>
          <c:y val="0.92230813253606458"/>
          <c:w val="0.73344154274738282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 Central Lake Huron Catch Per Unit Effort</a:t>
            </a:r>
          </a:p>
        </c:rich>
      </c:tx>
      <c:layout>
        <c:manualLayout>
          <c:xMode val="edge"/>
          <c:yMode val="edge"/>
          <c:x val="0.3120001679790026"/>
          <c:y val="2.96296296296296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0008125006348"/>
          <c:y val="0.11604966254258908"/>
          <c:w val="0.87360068250053324"/>
          <c:h val="0.62222372256877545"/>
        </c:manualLayout>
      </c:layout>
      <c:lineChart>
        <c:grouping val="standard"/>
        <c:varyColors val="0"/>
        <c:ser>
          <c:idx val="0"/>
          <c:order val="0"/>
          <c:tx>
            <c:strRef>
              <c:f>'Creel-CUE'!$C$24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'Creel-CUE'!$D$26:$D$42</c:f>
              <c:numCache>
                <c:formatCode>General</c:formatCode>
                <c:ptCount val="17"/>
                <c:pt idx="3" formatCode="0.0">
                  <c:v>3.1609627114569876</c:v>
                </c:pt>
                <c:pt idx="4" formatCode="0.0">
                  <c:v>13.649186998820252</c:v>
                </c:pt>
                <c:pt idx="5" formatCode="0.0">
                  <c:v>13.281994067865794</c:v>
                </c:pt>
                <c:pt idx="6" formatCode="0.0">
                  <c:v>15.518585911099558</c:v>
                </c:pt>
                <c:pt idx="7" formatCode="0.0">
                  <c:v>5.3383111384804867</c:v>
                </c:pt>
                <c:pt idx="9" formatCode="0.00">
                  <c:v>2.7545606512101171</c:v>
                </c:pt>
                <c:pt idx="16" formatCode="0.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'Creel-CUE'!$C$45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'Creel-CUE'!$D$47:$D$63</c:f>
              <c:numCache>
                <c:formatCode>General</c:formatCode>
                <c:ptCount val="17"/>
                <c:pt idx="3" formatCode="0.00">
                  <c:v>1.3175741135438868</c:v>
                </c:pt>
                <c:pt idx="4" formatCode="0.00">
                  <c:v>4.1057048882839968</c:v>
                </c:pt>
                <c:pt idx="5" formatCode="0.00">
                  <c:v>6.7466863871665064</c:v>
                </c:pt>
                <c:pt idx="6" formatCode="0.00">
                  <c:v>6.1622592229840025</c:v>
                </c:pt>
                <c:pt idx="7" formatCode="0.00">
                  <c:v>2.6512322628827483</c:v>
                </c:pt>
                <c:pt idx="9" formatCode="0.00">
                  <c:v>1.0399838449111469</c:v>
                </c:pt>
                <c:pt idx="16" formatCode="0.00">
                  <c:v>3.7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'Creel-CUE'!$C$66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'Creel-CUE'!$D$68:$D$84</c:f>
              <c:numCache>
                <c:formatCode>General</c:formatCode>
                <c:ptCount val="17"/>
                <c:pt idx="3" formatCode="0.0">
                  <c:v>4.560549036971441</c:v>
                </c:pt>
                <c:pt idx="4" formatCode="0.0">
                  <c:v>56.833060556464808</c:v>
                </c:pt>
                <c:pt idx="5" formatCode="0.0">
                  <c:v>51.419367827662576</c:v>
                </c:pt>
                <c:pt idx="6" formatCode="0.0">
                  <c:v>8.583779333058871</c:v>
                </c:pt>
                <c:pt idx="7" formatCode="0.0">
                  <c:v>38.481174218251432</c:v>
                </c:pt>
                <c:pt idx="8" formatCode="0.0">
                  <c:v>16.857166351451362</c:v>
                </c:pt>
                <c:pt idx="16" formatCode="0.0">
                  <c:v>11.2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'Creel-CUE'!$C$86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'Creel-CUE'!$A$26:$A$42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0800"/>
        <c:axId val="102559744"/>
      </c:lineChart>
      <c:catAx>
        <c:axId val="10254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20033595800518"/>
              <c:y val="0.83703911085188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55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600000000000001E-2"/>
              <c:y val="0.2740748517546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40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120016797900262"/>
          <c:y val="0.92345912316515988"/>
          <c:w val="0.73600050393700789"/>
          <c:h val="5.92595184861152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Catch Per Unit Effort</a:t>
            </a:r>
          </a:p>
        </c:rich>
      </c:tx>
      <c:layout>
        <c:manualLayout>
          <c:xMode val="edge"/>
          <c:yMode val="edge"/>
          <c:x val="0.31309904153354634"/>
          <c:y val="2.95566502463054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02875399361023"/>
          <c:y val="0.11822674317217227"/>
          <c:w val="0.87060702875399365"/>
          <c:h val="0.60591205875738285"/>
        </c:manualLayout>
      </c:layout>
      <c:lineChart>
        <c:grouping val="standard"/>
        <c:varyColors val="0"/>
        <c:ser>
          <c:idx val="1"/>
          <c:order val="0"/>
          <c:tx>
            <c:strRef>
              <c:f>'Creel-CUE'!$C$67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'Creel-CUE'!$C$88:$C$104</c:f>
              <c:numCache>
                <c:formatCode>General</c:formatCode>
                <c:ptCount val="17"/>
                <c:pt idx="0">
                  <c:v>0</c:v>
                </c:pt>
                <c:pt idx="1">
                  <c:v>26.7</c:v>
                </c:pt>
                <c:pt idx="2">
                  <c:v>0</c:v>
                </c:pt>
                <c:pt idx="3" formatCode="0.0">
                  <c:v>0</c:v>
                </c:pt>
                <c:pt idx="7" formatCode="0.0">
                  <c:v>2.089864158829676</c:v>
                </c:pt>
                <c:pt idx="8" formatCode="0.0">
                  <c:v>3.8461538461538463</c:v>
                </c:pt>
                <c:pt idx="16">
                  <c:v>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'Creel-CUE'!$D$67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'Creel-CUE'!$A$68:$A$84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'Creel-CUE'!$D$88:$D$104</c:f>
              <c:numCache>
                <c:formatCode>General</c:formatCode>
                <c:ptCount val="17"/>
                <c:pt idx="9">
                  <c:v>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46912"/>
        <c:axId val="102649216"/>
      </c:lineChart>
      <c:catAx>
        <c:axId val="10264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277955271565501"/>
              <c:y val="0.832513349624400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49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Fish/100 Rod Hours</a:t>
                </a:r>
              </a:p>
            </c:rich>
          </c:tx>
          <c:layout>
            <c:manualLayout>
              <c:xMode val="edge"/>
              <c:yMode val="edge"/>
              <c:x val="2.5559105431309903E-2"/>
              <c:y val="0.2684731649923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64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09904153354634"/>
          <c:y val="0.92118330036331664"/>
          <c:w val="0.45846645367412137"/>
          <c:h val="6.15763546798029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Average Lengths</a:t>
            </a:r>
          </a:p>
        </c:rich>
      </c:tx>
      <c:layout>
        <c:manualLayout>
          <c:xMode val="edge"/>
          <c:yMode val="edge"/>
          <c:x val="0.2330100485012189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6326566766242306"/>
          <c:w val="0.84951590551031797"/>
          <c:h val="0.5963732027113509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'Derby-Lengths'!$E$5:$E$25</c:f>
              <c:numCache>
                <c:formatCode>General</c:formatCode>
                <c:ptCount val="21"/>
                <c:pt idx="4" formatCode="0.000">
                  <c:v>664.72243940578574</c:v>
                </c:pt>
                <c:pt idx="5" formatCode="0.000">
                  <c:v>661.2743741095054</c:v>
                </c:pt>
                <c:pt idx="6" formatCode="0.000">
                  <c:v>678.3581699346405</c:v>
                </c:pt>
                <c:pt idx="7" formatCode="0.000">
                  <c:v>728.59162790697678</c:v>
                </c:pt>
                <c:pt idx="8" formatCode="0.000">
                  <c:v>760.31905648665429</c:v>
                </c:pt>
                <c:pt idx="9" formatCode="0.000">
                  <c:v>736.49670329670334</c:v>
                </c:pt>
                <c:pt idx="10" formatCode="0.000">
                  <c:v>706.87765480107691</c:v>
                </c:pt>
                <c:pt idx="11" formatCode="0.000">
                  <c:v>715.6672199170124</c:v>
                </c:pt>
                <c:pt idx="12" formatCode="0.000">
                  <c:v>699.26342710997437</c:v>
                </c:pt>
                <c:pt idx="13" formatCode="0.000">
                  <c:v>688.62800875273524</c:v>
                </c:pt>
                <c:pt idx="14" formatCode="0.000">
                  <c:v>695.17472118959108</c:v>
                </c:pt>
                <c:pt idx="15" formatCode="0.000">
                  <c:v>689.8</c:v>
                </c:pt>
                <c:pt idx="16" formatCode="0.000">
                  <c:v>676.55240793201131</c:v>
                </c:pt>
                <c:pt idx="17" formatCode="0.000">
                  <c:v>688.55615942028987</c:v>
                </c:pt>
                <c:pt idx="18" formatCode="0.000">
                  <c:v>685.44628099173553</c:v>
                </c:pt>
                <c:pt idx="19" formatCode="0.000">
                  <c:v>680.5232774674115</c:v>
                </c:pt>
                <c:pt idx="20">
                  <c:v>689.98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'Derby-Lengths'!$K$5:$K$25</c:f>
              <c:numCache>
                <c:formatCode>0.00</c:formatCode>
                <c:ptCount val="21"/>
                <c:pt idx="0">
                  <c:v>859.87504950495054</c:v>
                </c:pt>
                <c:pt idx="1">
                  <c:v>846.94710947109468</c:v>
                </c:pt>
                <c:pt idx="2">
                  <c:v>807.47795591182364</c:v>
                </c:pt>
                <c:pt idx="3">
                  <c:v>847.99485331960886</c:v>
                </c:pt>
                <c:pt idx="4">
                  <c:v>843.76663708961848</c:v>
                </c:pt>
                <c:pt idx="6">
                  <c:v>757.28529253891577</c:v>
                </c:pt>
                <c:pt idx="7">
                  <c:v>809.70135746606331</c:v>
                </c:pt>
                <c:pt idx="8">
                  <c:v>846.19318181818187</c:v>
                </c:pt>
                <c:pt idx="9">
                  <c:v>835.86069651741298</c:v>
                </c:pt>
                <c:pt idx="10">
                  <c:v>796.61392891450521</c:v>
                </c:pt>
                <c:pt idx="11">
                  <c:v>718.23883161512026</c:v>
                </c:pt>
                <c:pt idx="12">
                  <c:v>726.48166023166027</c:v>
                </c:pt>
                <c:pt idx="13">
                  <c:v>735.74766355140184</c:v>
                </c:pt>
                <c:pt idx="14">
                  <c:v>719.98120300751884</c:v>
                </c:pt>
                <c:pt idx="15">
                  <c:v>737.65017667844518</c:v>
                </c:pt>
                <c:pt idx="16">
                  <c:v>722.47191011235952</c:v>
                </c:pt>
                <c:pt idx="17">
                  <c:v>727.6037483266399</c:v>
                </c:pt>
                <c:pt idx="18">
                  <c:v>722.81886387995712</c:v>
                </c:pt>
                <c:pt idx="19">
                  <c:v>724.47249999999997</c:v>
                </c:pt>
                <c:pt idx="20">
                  <c:v>727.4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4176"/>
        <c:axId val="103716736"/>
      </c:lineChart>
      <c:catAx>
        <c:axId val="103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0342040578261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1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5080079275804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1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375438507079818"/>
          <c:y val="0.92970735800882032"/>
          <c:w val="0.5776707523210084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Average Lengths</a:t>
            </a:r>
          </a:p>
        </c:rich>
      </c:tx>
      <c:layout>
        <c:manualLayout>
          <c:xMode val="edge"/>
          <c:yMode val="edge"/>
          <c:x val="0.2455575201726601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6289610755455886"/>
          <c:w val="0.86106691509342426"/>
          <c:h val="0.59728572770004917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'Derby-Lengths'!$E$30:$E$50</c:f>
              <c:numCache>
                <c:formatCode>General</c:formatCode>
                <c:ptCount val="21"/>
                <c:pt idx="4" formatCode="0.000">
                  <c:v>646.61065573770497</c:v>
                </c:pt>
                <c:pt idx="5" formatCode="0.000">
                  <c:v>650.93275488069412</c:v>
                </c:pt>
                <c:pt idx="6" formatCode="0.000">
                  <c:v>666.68421052631584</c:v>
                </c:pt>
                <c:pt idx="7" formatCode="0.000">
                  <c:v>679.11367380560137</c:v>
                </c:pt>
                <c:pt idx="8" formatCode="0.000">
                  <c:v>683.75892857142856</c:v>
                </c:pt>
                <c:pt idx="9" formatCode="0.000">
                  <c:v>687.45879732739422</c:v>
                </c:pt>
                <c:pt idx="10" formatCode="0.000">
                  <c:v>679.69387755102036</c:v>
                </c:pt>
                <c:pt idx="11" formatCode="0.000">
                  <c:v>660.67105263157896</c:v>
                </c:pt>
                <c:pt idx="12" formatCode="0.000">
                  <c:v>663.10303030303032</c:v>
                </c:pt>
                <c:pt idx="13" formatCode="0.000">
                  <c:v>661.51785714285711</c:v>
                </c:pt>
                <c:pt idx="14" formatCode="0.000">
                  <c:v>623.22321428571433</c:v>
                </c:pt>
                <c:pt idx="15" formatCode="0.000">
                  <c:v>650.47133757961785</c:v>
                </c:pt>
                <c:pt idx="16" formatCode="0.000">
                  <c:v>637.02912621359224</c:v>
                </c:pt>
                <c:pt idx="17" formatCode="0.000">
                  <c:v>643.57647058823534</c:v>
                </c:pt>
                <c:pt idx="18" formatCode="0.000">
                  <c:v>643.88655462184875</c:v>
                </c:pt>
                <c:pt idx="19" formatCode="0.000">
                  <c:v>602.11650485436894</c:v>
                </c:pt>
                <c:pt idx="20">
                  <c:v>624.30999999999995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'Derby-Lengths'!$K$30:$K$50</c:f>
              <c:numCache>
                <c:formatCode>0.00</c:formatCode>
                <c:ptCount val="21"/>
                <c:pt idx="0">
                  <c:v>686.26666666666665</c:v>
                </c:pt>
                <c:pt idx="1">
                  <c:v>686.85897435897436</c:v>
                </c:pt>
                <c:pt idx="2">
                  <c:v>715.53571428571433</c:v>
                </c:pt>
                <c:pt idx="3">
                  <c:v>705.35714285714289</c:v>
                </c:pt>
                <c:pt idx="4">
                  <c:v>670.13698630136992</c:v>
                </c:pt>
                <c:pt idx="5">
                  <c:v>655.25</c:v>
                </c:pt>
                <c:pt idx="6">
                  <c:v>663.02127659574467</c:v>
                </c:pt>
                <c:pt idx="7">
                  <c:v>672.2023121387283</c:v>
                </c:pt>
                <c:pt idx="8">
                  <c:v>658.88888888888891</c:v>
                </c:pt>
                <c:pt idx="9">
                  <c:v>667.3161073825504</c:v>
                </c:pt>
                <c:pt idx="10">
                  <c:v>663.06818181818187</c:v>
                </c:pt>
                <c:pt idx="11">
                  <c:v>632.56521739130437</c:v>
                </c:pt>
                <c:pt idx="12">
                  <c:v>633.24519230769226</c:v>
                </c:pt>
                <c:pt idx="13">
                  <c:v>629.33333333333337</c:v>
                </c:pt>
                <c:pt idx="14">
                  <c:v>604.14141414141409</c:v>
                </c:pt>
                <c:pt idx="15">
                  <c:v>604.26666666666665</c:v>
                </c:pt>
                <c:pt idx="16">
                  <c:v>606.08695652173913</c:v>
                </c:pt>
                <c:pt idx="17">
                  <c:v>615.16853932584274</c:v>
                </c:pt>
                <c:pt idx="18">
                  <c:v>621.50602409638554</c:v>
                </c:pt>
                <c:pt idx="19">
                  <c:v>588.86075949367091</c:v>
                </c:pt>
                <c:pt idx="20">
                  <c:v>578.08000000000004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42080"/>
        <c:axId val="103752832"/>
      </c:lineChart>
      <c:catAx>
        <c:axId val="1037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52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6516312157812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20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4815912550511"/>
          <c:y val="0.92986520350114599"/>
          <c:w val="0.57673718087339243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Average Lengths</a:t>
            </a:r>
          </a:p>
        </c:rich>
      </c:tx>
      <c:layout>
        <c:manualLayout>
          <c:xMode val="edge"/>
          <c:yMode val="edge"/>
          <c:x val="0.26935483870967741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6252821670428894"/>
          <c:w val="0.8612903225806452"/>
          <c:h val="0.5981941309255078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'Derby-Lengths'!$E$80:$E$100</c:f>
              <c:numCache>
                <c:formatCode>General</c:formatCode>
                <c:ptCount val="21"/>
                <c:pt idx="4" formatCode="0.000">
                  <c:v>552.29999999999995</c:v>
                </c:pt>
                <c:pt idx="5" formatCode="0.000">
                  <c:v>573.11607142857144</c:v>
                </c:pt>
                <c:pt idx="6" formatCode="0.000">
                  <c:v>571.28706624605684</c:v>
                </c:pt>
                <c:pt idx="7" formatCode="0.000">
                  <c:v>650.24444444444441</c:v>
                </c:pt>
                <c:pt idx="8" formatCode="0.000">
                  <c:v>634.95161290322585</c:v>
                </c:pt>
                <c:pt idx="9" formatCode="0.000">
                  <c:v>647.8840579710145</c:v>
                </c:pt>
                <c:pt idx="10" formatCode="0.000">
                  <c:v>648.95000000000005</c:v>
                </c:pt>
                <c:pt idx="11" formatCode="0.000">
                  <c:v>642.30821917808214</c:v>
                </c:pt>
                <c:pt idx="12" formatCode="0.000">
                  <c:v>659.80357142857144</c:v>
                </c:pt>
                <c:pt idx="13" formatCode="0.000">
                  <c:v>665.89637305699478</c:v>
                </c:pt>
                <c:pt idx="14" formatCode="0.000">
                  <c:v>629.18134715025906</c:v>
                </c:pt>
                <c:pt idx="15" formatCode="0.000">
                  <c:v>620.00307692307695</c:v>
                </c:pt>
                <c:pt idx="16" formatCode="0.000">
                  <c:v>633.4375</c:v>
                </c:pt>
                <c:pt idx="17" formatCode="0.000">
                  <c:v>626.60323886639674</c:v>
                </c:pt>
                <c:pt idx="18" formatCode="0.000">
                  <c:v>648.46263345195734</c:v>
                </c:pt>
                <c:pt idx="19" formatCode="0.000">
                  <c:v>655.31165311653115</c:v>
                </c:pt>
                <c:pt idx="20">
                  <c:v>651.34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'Derby-Lengths'!$G$1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'Derby-Lengths'!$K$80:$K$100</c:f>
              <c:numCache>
                <c:formatCode>0.00</c:formatCode>
                <c:ptCount val="21"/>
                <c:pt idx="0">
                  <c:v>602.77777777777783</c:v>
                </c:pt>
                <c:pt idx="1">
                  <c:v>624.78873239436621</c:v>
                </c:pt>
                <c:pt idx="2">
                  <c:v>640</c:v>
                </c:pt>
                <c:pt idx="3">
                  <c:v>662.01612903225805</c:v>
                </c:pt>
                <c:pt idx="4">
                  <c:v>642.94117647058829</c:v>
                </c:pt>
                <c:pt idx="9">
                  <c:v>675.26666666666665</c:v>
                </c:pt>
                <c:pt idx="10">
                  <c:v>671.0625</c:v>
                </c:pt>
                <c:pt idx="11">
                  <c:v>635.29850746268653</c:v>
                </c:pt>
                <c:pt idx="12">
                  <c:v>665</c:v>
                </c:pt>
                <c:pt idx="13">
                  <c:v>613.84615384615381</c:v>
                </c:pt>
                <c:pt idx="14">
                  <c:v>590.95652173913038</c:v>
                </c:pt>
                <c:pt idx="15">
                  <c:v>598.75</c:v>
                </c:pt>
                <c:pt idx="16">
                  <c:v>603.17757009345792</c:v>
                </c:pt>
                <c:pt idx="17">
                  <c:v>632.77027027027032</c:v>
                </c:pt>
                <c:pt idx="18">
                  <c:v>609.47368421052636</c:v>
                </c:pt>
                <c:pt idx="19">
                  <c:v>633.93939393939399</c:v>
                </c:pt>
                <c:pt idx="20" formatCode="General">
                  <c:v>649.66999999999996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94944"/>
        <c:axId val="103801600"/>
      </c:lineChart>
      <c:catAx>
        <c:axId val="10379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0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5688487584650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94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806451612903225"/>
          <c:y val="0.93002257336343119"/>
          <c:w val="0.57580645161290323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Average Lengths</a:t>
            </a:r>
          </a:p>
        </c:rich>
      </c:tx>
      <c:layout>
        <c:manualLayout>
          <c:xMode val="edge"/>
          <c:yMode val="edge"/>
          <c:x val="0.25925959738124521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94221131210264"/>
          <c:y val="0.16216251883296126"/>
          <c:w val="0.86151504238854038"/>
          <c:h val="0.59910041679955128"/>
        </c:manualLayout>
      </c:layout>
      <c:lineChart>
        <c:grouping val="standard"/>
        <c:varyColors val="0"/>
        <c:ser>
          <c:idx val="0"/>
          <c:order val="0"/>
          <c:tx>
            <c:strRef>
              <c:f>'Derby-Lengths'!$A$1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'Derby-Lengths'!$G$5:$G$25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'Derby-Lengths'!$E$55:$E$75</c:f>
              <c:numCache>
                <c:formatCode>General</c:formatCode>
                <c:ptCount val="21"/>
                <c:pt idx="4" formatCode="0.00">
                  <c:v>543.16666666666663</c:v>
                </c:pt>
                <c:pt idx="5" formatCode="0.00">
                  <c:v>566.5</c:v>
                </c:pt>
                <c:pt idx="6" formatCode="0.00">
                  <c:v>612.07692307692309</c:v>
                </c:pt>
                <c:pt idx="7" formatCode="0.00">
                  <c:v>613.23809523809518</c:v>
                </c:pt>
                <c:pt idx="8" formatCode="0.00">
                  <c:v>607.65384615384619</c:v>
                </c:pt>
                <c:pt idx="9" formatCode="0.00">
                  <c:v>707.57142857142856</c:v>
                </c:pt>
                <c:pt idx="10" formatCode="0.00">
                  <c:v>646.97297297297303</c:v>
                </c:pt>
                <c:pt idx="11" formatCode="0.00">
                  <c:v>651.33333333333337</c:v>
                </c:pt>
                <c:pt idx="12" formatCode="0.00">
                  <c:v>692.375</c:v>
                </c:pt>
                <c:pt idx="13" formatCode="0.00">
                  <c:v>666.875</c:v>
                </c:pt>
                <c:pt idx="14" formatCode="0.00">
                  <c:v>646.5</c:v>
                </c:pt>
                <c:pt idx="15" formatCode="0.00">
                  <c:v>613.63636363636363</c:v>
                </c:pt>
                <c:pt idx="16" formatCode="0.00">
                  <c:v>604.28571428571433</c:v>
                </c:pt>
                <c:pt idx="17" formatCode="0.00">
                  <c:v>605.22222222222217</c:v>
                </c:pt>
                <c:pt idx="18" formatCode="0.00">
                  <c:v>609.625</c:v>
                </c:pt>
                <c:pt idx="19" formatCode="0.00">
                  <c:v>618.1</c:v>
                </c:pt>
                <c:pt idx="20" formatCode="0.00">
                  <c:v>612.79999999999995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42560"/>
        <c:axId val="103844864"/>
      </c:lineChart>
      <c:catAx>
        <c:axId val="10384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2966978161546"/>
              <c:y val="0.851353243006786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Length (mm)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6711782648790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25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60554266465484"/>
          <c:y val="0.93018230829254456"/>
          <c:w val="0.20128858288849161"/>
          <c:h val="5.405429051098342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Salmon-Dennys Dam Fishway CUE</a:t>
            </a:r>
          </a:p>
        </c:rich>
      </c:tx>
      <c:layout>
        <c:manualLayout>
          <c:xMode val="edge"/>
          <c:yMode val="edge"/>
          <c:x val="0.18909109997613935"/>
          <c:y val="3.17919075144508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CUE'!$O$4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CUE'!$O$5:$O$32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CUE'!$P$4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CUE'!$P$5:$P$32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0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CUE'!$Q$4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CUE'!$Q$5:$Q$32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40320"/>
        <c:axId val="104046592"/>
      </c:barChart>
      <c:catAx>
        <c:axId val="1040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6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4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4032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Salmon-Port Albert Fishway CUE</a:t>
            </a:r>
          </a:p>
        </c:rich>
      </c:tx>
      <c:layout>
        <c:manualLayout>
          <c:xMode val="edge"/>
          <c:yMode val="edge"/>
          <c:x val="0.20871143375680581"/>
          <c:y val="3.17002881844380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30127041742287"/>
          <c:y val="0.13256484149855907"/>
          <c:w val="0.84029038112522692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CUE'!$F$5:$F$32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CUE'!$G$5:$G$32</c:f>
              <c:numCache>
                <c:formatCode>General</c:formatCode>
                <c:ptCount val="28"/>
                <c:pt idx="3">
                  <c:v>1.711111111111111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CUE'!$A$5:$A$32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CUE'!$H$5:$H$32</c:f>
              <c:numCache>
                <c:formatCode>General</c:formatCode>
                <c:ptCount val="2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087680"/>
        <c:axId val="100102144"/>
      </c:barChart>
      <c:catAx>
        <c:axId val="10008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87114337568063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10214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1021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087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490018148820325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Salmon-Main Basin Fishway CUE</a:t>
            </a:r>
          </a:p>
        </c:rich>
      </c:tx>
      <c:layout>
        <c:manualLayout>
          <c:xMode val="edge"/>
          <c:yMode val="edge"/>
          <c:x val="0.20471052531477041"/>
          <c:y val="3.16091954022988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CUE'!$F$35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CUE'!$F$36:$F$63</c:f>
              <c:numCache>
                <c:formatCode>General</c:formatCode>
                <c:ptCount val="28"/>
                <c:pt idx="0">
                  <c:v>0.13043478260869565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  <c:pt idx="4">
                  <c:v>9.7560975609756101E-2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0.18055555555555555</c:v>
                </c:pt>
                <c:pt idx="9">
                  <c:v>0.34782608695652173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0.20833333333333334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0.33333333333333331</c:v>
                </c:pt>
                <c:pt idx="24">
                  <c:v>1.2857142857142858</c:v>
                </c:pt>
                <c:pt idx="25">
                  <c:v>1.2777777777777777</c:v>
                </c:pt>
                <c:pt idx="26">
                  <c:v>0.3</c:v>
                </c:pt>
                <c:pt idx="27">
                  <c:v>4.2222222222222223</c:v>
                </c:pt>
              </c:numCache>
            </c:numRef>
          </c:val>
        </c:ser>
        <c:ser>
          <c:idx val="1"/>
          <c:order val="1"/>
          <c:tx>
            <c:strRef>
              <c:f>'Fishway-075 CUE'!$G$35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CUE'!$G$36:$G$63</c:f>
              <c:numCache>
                <c:formatCode>General</c:formatCode>
                <c:ptCount val="28"/>
                <c:pt idx="0">
                  <c:v>28.086956521739129</c:v>
                </c:pt>
                <c:pt idx="1">
                  <c:v>6.2222222222222223</c:v>
                </c:pt>
                <c:pt idx="2">
                  <c:v>25</c:v>
                </c:pt>
                <c:pt idx="3">
                  <c:v>1.711111111111111</c:v>
                </c:pt>
                <c:pt idx="4">
                  <c:v>27.219512195121951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2.1527777777777777</c:v>
                </c:pt>
                <c:pt idx="9">
                  <c:v>5.9782608695652177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12.333333333333334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1.6666666666666667</c:v>
                </c:pt>
                <c:pt idx="24">
                  <c:v>1.5714285714285714</c:v>
                </c:pt>
                <c:pt idx="25">
                  <c:v>0.27777777777777779</c:v>
                </c:pt>
                <c:pt idx="26">
                  <c:v>1.1000000000000001</c:v>
                </c:pt>
                <c:pt idx="27">
                  <c:v>7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CUE'!$A$36:$A$63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41632"/>
        <c:axId val="100343808"/>
      </c:barChart>
      <c:catAx>
        <c:axId val="1003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380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43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41632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Salmon-Thornbury Fishway CUE</a:t>
            </a:r>
          </a:p>
        </c:rich>
      </c:tx>
      <c:layout>
        <c:manualLayout>
          <c:xMode val="edge"/>
          <c:yMode val="edge"/>
          <c:x val="0.20795679021135016"/>
          <c:y val="3.151862464183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8156696920117"/>
          <c:y val="0.13180534200022107"/>
          <c:w val="0.84086873522683026"/>
          <c:h val="0.547278702653091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CUE'!$F$67:$F$91</c:f>
              <c:numCache>
                <c:formatCode>General</c:formatCode>
                <c:ptCount val="25"/>
                <c:pt idx="18">
                  <c:v>7.6923076923076927E-2</c:v>
                </c:pt>
                <c:pt idx="19">
                  <c:v>0</c:v>
                </c:pt>
                <c:pt idx="20">
                  <c:v>0</c:v>
                </c:pt>
                <c:pt idx="21">
                  <c:v>1.2</c:v>
                </c:pt>
                <c:pt idx="22">
                  <c:v>0.5</c:v>
                </c:pt>
              </c:numCache>
            </c:numRef>
          </c:val>
        </c:ser>
        <c:ser>
          <c:idx val="1"/>
          <c:order val="1"/>
          <c:tx>
            <c:strRef>
              <c:f>'Fishway-075 CUE'!$G$66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CUE'!$G$67:$G$91</c:f>
              <c:numCache>
                <c:formatCode>General</c:formatCode>
                <c:ptCount val="25"/>
                <c:pt idx="18">
                  <c:v>3.2307692307692308</c:v>
                </c:pt>
                <c:pt idx="19">
                  <c:v>0</c:v>
                </c:pt>
                <c:pt idx="20">
                  <c:v>15</c:v>
                </c:pt>
                <c:pt idx="21">
                  <c:v>10.6</c:v>
                </c:pt>
                <c:pt idx="22">
                  <c:v>6</c:v>
                </c:pt>
              </c:numCache>
            </c:numRef>
          </c:val>
        </c:ser>
        <c:ser>
          <c:idx val="2"/>
          <c:order val="2"/>
          <c:tx>
            <c:strRef>
              <c:f>'Fishway-075 CUE'!$H$35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CUE'!$H$36:$H$63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0374400"/>
        <c:axId val="100392960"/>
      </c:barChart>
      <c:catAx>
        <c:axId val="1003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79603973553934"/>
              <c:y val="0.825216103001451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929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03929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33092224231464E-2"/>
              <c:y val="0.255014627469560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7440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60597646813137"/>
          <c:y val="0.9054453293624829"/>
          <c:w val="0.49728790230335129"/>
          <c:h val="7.449856733524351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Targeted Effort</a:t>
            </a:r>
          </a:p>
        </c:rich>
      </c:tx>
      <c:layout>
        <c:manualLayout>
          <c:xMode val="edge"/>
          <c:yMode val="edge"/>
          <c:x val="0.33064516129032256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"/>
          <c:y val="0.11750014343279228"/>
          <c:w val="0.82741935483870965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'Creel-Effort'!$B$43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'Creel-Effort'!$B$44:$B$60</c:f>
              <c:numCache>
                <c:formatCode>General</c:formatCode>
                <c:ptCount val="17"/>
                <c:pt idx="3" formatCode="#,##0">
                  <c:v>882</c:v>
                </c:pt>
                <c:pt idx="5" formatCode="#,##0">
                  <c:v>9337</c:v>
                </c:pt>
                <c:pt idx="6" formatCode="#,##0">
                  <c:v>3323</c:v>
                </c:pt>
                <c:pt idx="7" formatCode="#,##0">
                  <c:v>3146</c:v>
                </c:pt>
                <c:pt idx="9" formatCode="#,##0">
                  <c:v>3856</c:v>
                </c:pt>
                <c:pt idx="11" formatCode="#,##0">
                  <c:v>4126</c:v>
                </c:pt>
                <c:pt idx="12" formatCode="#,##0">
                  <c:v>1120</c:v>
                </c:pt>
                <c:pt idx="13" formatCode="#,##0">
                  <c:v>3234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'Creel-Effort'!$C$43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'Creel-Effort'!$C$44:$C$60</c:f>
              <c:numCache>
                <c:formatCode>General</c:formatCode>
                <c:ptCount val="17"/>
                <c:pt idx="0">
                  <c:v>8541</c:v>
                </c:pt>
                <c:pt idx="1">
                  <c:v>8186</c:v>
                </c:pt>
                <c:pt idx="2">
                  <c:v>5302</c:v>
                </c:pt>
                <c:pt idx="3" formatCode="#,##0">
                  <c:v>21079</c:v>
                </c:pt>
                <c:pt idx="4" formatCode="#,##0">
                  <c:v>40474</c:v>
                </c:pt>
                <c:pt idx="5" formatCode="#,##0">
                  <c:v>34211</c:v>
                </c:pt>
                <c:pt idx="6" formatCode="#,##0">
                  <c:v>11275</c:v>
                </c:pt>
                <c:pt idx="7" formatCode="#,##0">
                  <c:v>15636</c:v>
                </c:pt>
                <c:pt idx="8" formatCode="#,##0">
                  <c:v>29853</c:v>
                </c:pt>
                <c:pt idx="16">
                  <c:v>2905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'Creel-Effort'!$D$43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'Creel-Effort'!$A$24:$A$40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'Creel-Effort'!$D$44:$D$60</c:f>
              <c:numCache>
                <c:formatCode>General</c:formatCode>
                <c:ptCount val="17"/>
                <c:pt idx="3" formatCode="#,##0">
                  <c:v>20644</c:v>
                </c:pt>
                <c:pt idx="4" formatCode="#,##0">
                  <c:v>17634</c:v>
                </c:pt>
                <c:pt idx="5">
                  <c:v>17579</c:v>
                </c:pt>
                <c:pt idx="6">
                  <c:v>12252</c:v>
                </c:pt>
                <c:pt idx="7">
                  <c:v>2678</c:v>
                </c:pt>
                <c:pt idx="9">
                  <c:v>9904</c:v>
                </c:pt>
                <c:pt idx="16">
                  <c:v>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924480"/>
        <c:axId val="83935232"/>
      </c:lineChart>
      <c:catAx>
        <c:axId val="839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0967741935484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3523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40000524934383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24480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7741935483871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Salmon-Milldam Fishway CUE</a:t>
            </a:r>
          </a:p>
        </c:rich>
      </c:tx>
      <c:layout>
        <c:manualLayout>
          <c:xMode val="edge"/>
          <c:yMode val="edge"/>
          <c:x val="0.23285198555956679"/>
          <c:y val="3.14285714285714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01444043321299"/>
          <c:y val="0.13142857142857142"/>
          <c:w val="0.8267148014440433"/>
          <c:h val="0.54857142857142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CUE'!$P$66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CUE'!$P$67:$P$91</c:f>
              <c:numCache>
                <c:formatCode>General</c:formatCode>
                <c:ptCount val="25"/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2.8333333333333335</c:v>
                </c:pt>
                <c:pt idx="21">
                  <c:v>5.6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CUE'!$Q$66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CUE'!$Q$67:$Q$91</c:f>
              <c:numCache>
                <c:formatCode>General</c:formatCode>
                <c:ptCount val="25"/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6.833333333333333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CUE'!$R$66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CUE'!$A$67:$A$91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CUE'!$R$67:$R$91</c:f>
              <c:numCache>
                <c:formatCode>General</c:formatCode>
                <c:ptCount val="25"/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089472"/>
        <c:axId val="104091648"/>
      </c:barChart>
      <c:catAx>
        <c:axId val="1040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88086642599275"/>
              <c:y val="0.8257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91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91648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80866425992781E-2"/>
              <c:y val="0.257142857142857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89472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27436823104693"/>
          <c:y val="0.90571428571428569"/>
          <c:w val="0.49638989169675085"/>
          <c:h val="7.428571428571428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Chinook Salmon-Georgian Bay Fishway CUE</a:t>
            </a:r>
          </a:p>
        </c:rich>
      </c:tx>
      <c:layout>
        <c:manualLayout>
          <c:xMode val="edge"/>
          <c:yMode val="edge"/>
          <c:x val="0.18558596391667256"/>
          <c:y val="3.1339031339031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774800772101584"/>
          <c:y val="0.13105449567779467"/>
          <c:w val="0.82702848224324721"/>
          <c:h val="0.54985907969161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'Fishway-075 CUE'!$F$116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CUE'!$F$117:$F$141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8.3684210526315788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18.735294117647058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7.6923076923076927E-2</c:v>
                </c:pt>
                <c:pt idx="19">
                  <c:v>0</c:v>
                </c:pt>
                <c:pt idx="20">
                  <c:v>1.7</c:v>
                </c:pt>
                <c:pt idx="21">
                  <c:v>3.4</c:v>
                </c:pt>
                <c:pt idx="22">
                  <c:v>0.5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'Fishway-075 CUE'!$G$116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CUE'!$G$117:$G$141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111.10526315789474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31.911764705882351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3.2307692307692308</c:v>
                </c:pt>
                <c:pt idx="19">
                  <c:v>0</c:v>
                </c:pt>
                <c:pt idx="20">
                  <c:v>10.1</c:v>
                </c:pt>
                <c:pt idx="21">
                  <c:v>6.8</c:v>
                </c:pt>
                <c:pt idx="22">
                  <c:v>6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'Fishway-075 CUE'!$H$116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'Fishway-075 CUE'!$A$117:$A$141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'Fishway-075 CUE'!$H$117:$H$141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34528"/>
        <c:axId val="104148992"/>
      </c:barChart>
      <c:catAx>
        <c:axId val="10413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792887375564546"/>
              <c:y val="0.826213219074111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489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48992"/>
        <c:scaling>
          <c:orientation val="minMax"/>
          <c:max val="1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828828828828829E-2"/>
              <c:y val="0.256410854626077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3452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3514081010144"/>
          <c:y val="0.90598529884619128"/>
          <c:w val="0.49549644132321302"/>
          <c:h val="7.40743731819847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011324054140334"/>
          <c:y val="6.7183632064640023E-2"/>
          <c:w val="0.64734401315923973"/>
          <c:h val="0.4728694103011201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LS_Coop_8795!$C$2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LS_Coop_8795!$C$3:$C$12</c:f>
              <c:numCache>
                <c:formatCode>General</c:formatCode>
                <c:ptCount val="10"/>
                <c:pt idx="0">
                  <c:v>169</c:v>
                </c:pt>
                <c:pt idx="1">
                  <c:v>262</c:v>
                </c:pt>
                <c:pt idx="2">
                  <c:v>211</c:v>
                </c:pt>
                <c:pt idx="3">
                  <c:v>191</c:v>
                </c:pt>
                <c:pt idx="4">
                  <c:v>329</c:v>
                </c:pt>
                <c:pt idx="5">
                  <c:v>112</c:v>
                </c:pt>
                <c:pt idx="6">
                  <c:v>102</c:v>
                </c:pt>
                <c:pt idx="7">
                  <c:v>30</c:v>
                </c:pt>
                <c:pt idx="8">
                  <c:v>18</c:v>
                </c:pt>
                <c:pt idx="9">
                  <c:v>207</c:v>
                </c:pt>
              </c:numCache>
            </c:numRef>
          </c:val>
        </c:ser>
        <c:ser>
          <c:idx val="1"/>
          <c:order val="1"/>
          <c:tx>
            <c:strRef>
              <c:f>LS_Coop_8795!$B$2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LS_Coop_8795!$B$3:$B$12</c:f>
              <c:numCache>
                <c:formatCode>General</c:formatCode>
                <c:ptCount val="10"/>
                <c:pt idx="2">
                  <c:v>2</c:v>
                </c:pt>
                <c:pt idx="3">
                  <c:v>52</c:v>
                </c:pt>
                <c:pt idx="4">
                  <c:v>22</c:v>
                </c:pt>
                <c:pt idx="5">
                  <c:v>10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</c:numCache>
            </c:numRef>
          </c:val>
        </c:ser>
        <c:ser>
          <c:idx val="2"/>
          <c:order val="2"/>
          <c:tx>
            <c:strRef>
              <c:f>LS_Coop_8795!$D$2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LS_Coop_8795!$A$3:$A$12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2012</c:v>
                </c:pt>
              </c:numCache>
            </c:numRef>
          </c:cat>
          <c:val>
            <c:numRef>
              <c:f>LS_Coop_8795!$D$3:$D$11</c:f>
              <c:numCache>
                <c:formatCode>General</c:formatCode>
                <c:ptCount val="9"/>
                <c:pt idx="0">
                  <c:v>3</c:v>
                </c:pt>
                <c:pt idx="2">
                  <c:v>6</c:v>
                </c:pt>
                <c:pt idx="3">
                  <c:v>6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</c:ser>
        <c:ser>
          <c:idx val="3"/>
          <c:order val="3"/>
          <c:tx>
            <c:strRef>
              <c:f>LS_Coop_8795!$E$2</c:f>
              <c:strCache>
                <c:ptCount val="1"/>
                <c:pt idx="0">
                  <c:v>Empoissonné, origine inconnue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LS_Coop_8795!$E$3:$E$12</c:f>
              <c:numCache>
                <c:formatCode>General</c:formatCode>
                <c:ptCount val="10"/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60032"/>
        <c:axId val="98461952"/>
      </c:barChart>
      <c:catAx>
        <c:axId val="9846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62802033803745538"/>
              <c:y val="0.829459534612437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1952"/>
        <c:crosses val="autoZero"/>
        <c:auto val="1"/>
        <c:lblAlgn val="ctr"/>
        <c:lblOffset val="100"/>
        <c:tickMarkSkip val="1"/>
        <c:noMultiLvlLbl val="0"/>
      </c:catAx>
      <c:valAx>
        <c:axId val="984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0.22061225438607612"/>
              <c:y val="0.211886847477398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6003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16439068304865"/>
          <c:y val="0.91989908238214413"/>
          <c:w val="0.63982907933609745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6774193548387"/>
          <c:y val="6.7357512953367879E-2"/>
          <c:w val="0.81774193548387097"/>
          <c:h val="0.5284974093264248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'Kam_river_derby 9196'!$C$2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9196'!$C$3:$C$8</c:f>
              <c:numCache>
                <c:formatCode>General</c:formatCode>
                <c:ptCount val="6"/>
                <c:pt idx="0">
                  <c:v>11</c:v>
                </c:pt>
                <c:pt idx="1">
                  <c:v>38</c:v>
                </c:pt>
                <c:pt idx="2">
                  <c:v>25</c:v>
                </c:pt>
                <c:pt idx="3">
                  <c:v>27</c:v>
                </c:pt>
                <c:pt idx="4">
                  <c:v>39</c:v>
                </c:pt>
                <c:pt idx="5">
                  <c:v>26</c:v>
                </c:pt>
              </c:numCache>
            </c:numRef>
          </c:val>
        </c:ser>
        <c:ser>
          <c:idx val="1"/>
          <c:order val="1"/>
          <c:tx>
            <c:strRef>
              <c:f>'Kam_river_derby 9196'!$B$2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9196'!$B$3:$B$8</c:f>
              <c:numCache>
                <c:formatCode>General</c:formatCode>
                <c:ptCount val="6"/>
                <c:pt idx="0">
                  <c:v>9</c:v>
                </c:pt>
                <c:pt idx="1">
                  <c:v>101</c:v>
                </c:pt>
                <c:pt idx="2">
                  <c:v>44</c:v>
                </c:pt>
                <c:pt idx="3">
                  <c:v>10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'Kam_river_derby 9196'!$A$3:$A$8</c:f>
              <c:numCache>
                <c:formatCode>General</c:formatCode>
                <c:ptCount val="6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</c:numCache>
            </c:numRef>
          </c:cat>
          <c:val>
            <c:numRef>
              <c:f>'Kam_river_derby 9196'!$D$3:$D$8</c:f>
              <c:numCache>
                <c:formatCode>General</c:formatCode>
                <c:ptCount val="6"/>
                <c:pt idx="1">
                  <c:v>2</c:v>
                </c:pt>
                <c:pt idx="2">
                  <c:v>3</c:v>
                </c:pt>
                <c:pt idx="3">
                  <c:v>22</c:v>
                </c:pt>
                <c:pt idx="4">
                  <c:v>2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42272"/>
        <c:axId val="104748544"/>
      </c:barChart>
      <c:catAx>
        <c:axId val="10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2903225806451615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8544"/>
        <c:crosses val="autoZero"/>
        <c:auto val="1"/>
        <c:lblAlgn val="ctr"/>
        <c:lblOffset val="100"/>
        <c:tickMarkSkip val="1"/>
        <c:noMultiLvlLbl val="0"/>
      </c:catAx>
      <c:valAx>
        <c:axId val="10474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2409326424870466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42272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838709677419353"/>
          <c:y val="0.9196891191709845"/>
          <c:w val="0.23870967741935489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93550580534521"/>
          <c:y val="6.7532553181505153E-2"/>
          <c:w val="0.81744814078287564"/>
          <c:h val="0.5272733959940594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TBFF_Derby_8796!$C$2</c:f>
              <c:strCache>
                <c:ptCount val="1"/>
                <c:pt idx="0">
                  <c:v>Sauvage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TBFF_Derby_8796!$C$3:$C$12</c:f>
              <c:numCache>
                <c:formatCode>General</c:formatCode>
                <c:ptCount val="10"/>
                <c:pt idx="0">
                  <c:v>16</c:v>
                </c:pt>
                <c:pt idx="1">
                  <c:v>9</c:v>
                </c:pt>
                <c:pt idx="2">
                  <c:v>1</c:v>
                </c:pt>
                <c:pt idx="3">
                  <c:v>20</c:v>
                </c:pt>
                <c:pt idx="4">
                  <c:v>12</c:v>
                </c:pt>
                <c:pt idx="5">
                  <c:v>28</c:v>
                </c:pt>
                <c:pt idx="6">
                  <c:v>24</c:v>
                </c:pt>
                <c:pt idx="7">
                  <c:v>7</c:v>
                </c:pt>
                <c:pt idx="8">
                  <c:v>24</c:v>
                </c:pt>
                <c:pt idx="9">
                  <c:v>9</c:v>
                </c:pt>
              </c:numCache>
            </c:numRef>
          </c:val>
        </c:ser>
        <c:ser>
          <c:idx val="1"/>
          <c:order val="1"/>
          <c:tx>
            <c:strRef>
              <c:f>TBFF_Derby_8796!$B$2</c:f>
              <c:strCache>
                <c:ptCount val="1"/>
                <c:pt idx="0">
                  <c:v>TBSA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TBFF_Derby_8796!$B$3:$B$12</c:f>
              <c:numCache>
                <c:formatCode>General</c:formatCode>
                <c:ptCount val="10"/>
                <c:pt idx="4">
                  <c:v>5</c:v>
                </c:pt>
                <c:pt idx="5">
                  <c:v>7</c:v>
                </c:pt>
                <c:pt idx="6">
                  <c:v>4</c:v>
                </c:pt>
              </c:numCache>
            </c:numRef>
          </c:val>
        </c:ser>
        <c:ser>
          <c:idx val="2"/>
          <c:order val="2"/>
          <c:tx>
            <c:strRef>
              <c:f>TBFF_Derby_8796!$D$2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TBFF_Derby_8796!$A$3:$A$12</c:f>
              <c:numCache>
                <c:formatCode>General</c:formatCode>
                <c:ptCount val="10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</c:numCache>
            </c:numRef>
          </c:cat>
          <c:val>
            <c:numRef>
              <c:f>TBFF_Derby_8796!$D$3:$D$12</c:f>
              <c:numCache>
                <c:formatCode>General</c:formatCode>
                <c:ptCount val="10"/>
                <c:pt idx="5">
                  <c:v>3</c:v>
                </c:pt>
                <c:pt idx="6">
                  <c:v>5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20448"/>
        <c:axId val="104932864"/>
      </c:barChart>
      <c:catAx>
        <c:axId val="985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4281149428211617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32864"/>
        <c:crosses val="autoZero"/>
        <c:auto val="1"/>
        <c:lblAlgn val="ctr"/>
        <c:lblOffset val="100"/>
        <c:tickMarkSkip val="1"/>
        <c:noMultiLvlLbl val="0"/>
      </c:catAx>
      <c:valAx>
        <c:axId val="10493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38961311654225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204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911180932754974"/>
          <c:y val="0.9194816102532638"/>
          <c:w val="0.23909548463146463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81255343053674"/>
          <c:y val="6.7708505524967252E-2"/>
          <c:w val="0.81553526928990516"/>
          <c:h val="0.656251668934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LS_Chinook_Stocking!$B$2</c:f>
              <c:strCache>
                <c:ptCount val="1"/>
                <c:pt idx="0">
                  <c:v>MIDNR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LS_Chinook_Stocking!$A$3:$A$48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LS_Chinook_Stocking!$B$3:$B$48</c:f>
              <c:numCache>
                <c:formatCode>General</c:formatCode>
                <c:ptCount val="46"/>
                <c:pt idx="0">
                  <c:v>33460</c:v>
                </c:pt>
                <c:pt idx="1">
                  <c:v>50000</c:v>
                </c:pt>
                <c:pt idx="2">
                  <c:v>50000</c:v>
                </c:pt>
                <c:pt idx="3">
                  <c:v>150000</c:v>
                </c:pt>
                <c:pt idx="4">
                  <c:v>252000</c:v>
                </c:pt>
                <c:pt idx="5">
                  <c:v>471688</c:v>
                </c:pt>
                <c:pt idx="6">
                  <c:v>508647</c:v>
                </c:pt>
                <c:pt idx="7">
                  <c:v>295288</c:v>
                </c:pt>
                <c:pt idx="8">
                  <c:v>252762</c:v>
                </c:pt>
                <c:pt idx="9">
                  <c:v>201355</c:v>
                </c:pt>
                <c:pt idx="10">
                  <c:v>115586</c:v>
                </c:pt>
                <c:pt idx="11">
                  <c:v>150000</c:v>
                </c:pt>
                <c:pt idx="12">
                  <c:v>100000</c:v>
                </c:pt>
                <c:pt idx="13">
                  <c:v>250000</c:v>
                </c:pt>
                <c:pt idx="14">
                  <c:v>250000</c:v>
                </c:pt>
                <c:pt idx="15">
                  <c:v>333000</c:v>
                </c:pt>
                <c:pt idx="16">
                  <c:v>372350</c:v>
                </c:pt>
                <c:pt idx="17">
                  <c:v>375000</c:v>
                </c:pt>
                <c:pt idx="18">
                  <c:v>329601</c:v>
                </c:pt>
                <c:pt idx="19">
                  <c:v>350690</c:v>
                </c:pt>
                <c:pt idx="20">
                  <c:v>351174</c:v>
                </c:pt>
                <c:pt idx="21">
                  <c:v>356278</c:v>
                </c:pt>
                <c:pt idx="22">
                  <c:v>357834</c:v>
                </c:pt>
                <c:pt idx="23">
                  <c:v>360480</c:v>
                </c:pt>
                <c:pt idx="24">
                  <c:v>330800</c:v>
                </c:pt>
                <c:pt idx="25">
                  <c:v>289771</c:v>
                </c:pt>
                <c:pt idx="26">
                  <c:v>322150</c:v>
                </c:pt>
                <c:pt idx="27">
                  <c:v>341000</c:v>
                </c:pt>
                <c:pt idx="28">
                  <c:v>346356</c:v>
                </c:pt>
                <c:pt idx="29">
                  <c:v>383412</c:v>
                </c:pt>
                <c:pt idx="30">
                  <c:v>339700</c:v>
                </c:pt>
                <c:pt idx="31">
                  <c:v>728000</c:v>
                </c:pt>
                <c:pt idx="32">
                  <c:v>342500</c:v>
                </c:pt>
                <c:pt idx="33">
                  <c:v>439400</c:v>
                </c:pt>
                <c:pt idx="34">
                  <c:v>446217</c:v>
                </c:pt>
                <c:pt idx="35">
                  <c:v>381373</c:v>
                </c:pt>
                <c:pt idx="36">
                  <c:v>418000</c:v>
                </c:pt>
                <c:pt idx="37">
                  <c:v>381529</c:v>
                </c:pt>
                <c:pt idx="38">
                  <c:v>419998</c:v>
                </c:pt>
                <c:pt idx="39">
                  <c:v>419784</c:v>
                </c:pt>
                <c:pt idx="40">
                  <c:v>425700</c:v>
                </c:pt>
                <c:pt idx="41">
                  <c:v>419538</c:v>
                </c:pt>
                <c:pt idx="42">
                  <c:v>346991</c:v>
                </c:pt>
                <c:pt idx="43">
                  <c:v>339500</c:v>
                </c:pt>
                <c:pt idx="44">
                  <c:v>378282</c:v>
                </c:pt>
                <c:pt idx="45">
                  <c:v>303230</c:v>
                </c:pt>
              </c:numCache>
            </c:numRef>
          </c:val>
        </c:ser>
        <c:ser>
          <c:idx val="1"/>
          <c:order val="1"/>
          <c:tx>
            <c:strRef>
              <c:f>LS_Chinook_Stocking!$C$2</c:f>
              <c:strCache>
                <c:ptCount val="1"/>
                <c:pt idx="0">
                  <c:v>WIDNR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LS_Chinook_Stocking!$C$3:$C$48</c:f>
              <c:numCache>
                <c:formatCode>General</c:formatCode>
                <c:ptCount val="46"/>
                <c:pt idx="10">
                  <c:v>35000</c:v>
                </c:pt>
                <c:pt idx="11">
                  <c:v>50000</c:v>
                </c:pt>
                <c:pt idx="12">
                  <c:v>60000</c:v>
                </c:pt>
                <c:pt idx="13">
                  <c:v>60000</c:v>
                </c:pt>
                <c:pt idx="14">
                  <c:v>60000</c:v>
                </c:pt>
                <c:pt idx="15">
                  <c:v>60000</c:v>
                </c:pt>
                <c:pt idx="16">
                  <c:v>80000</c:v>
                </c:pt>
                <c:pt idx="18">
                  <c:v>80000</c:v>
                </c:pt>
                <c:pt idx="19">
                  <c:v>432000</c:v>
                </c:pt>
                <c:pt idx="20">
                  <c:v>420000</c:v>
                </c:pt>
                <c:pt idx="21">
                  <c:v>399800</c:v>
                </c:pt>
                <c:pt idx="27">
                  <c:v>105000</c:v>
                </c:pt>
                <c:pt idx="28">
                  <c:v>300000</c:v>
                </c:pt>
                <c:pt idx="29">
                  <c:v>386000</c:v>
                </c:pt>
                <c:pt idx="30">
                  <c:v>437000</c:v>
                </c:pt>
                <c:pt idx="31">
                  <c:v>86165</c:v>
                </c:pt>
                <c:pt idx="32">
                  <c:v>362864</c:v>
                </c:pt>
                <c:pt idx="33">
                  <c:v>408000</c:v>
                </c:pt>
                <c:pt idx="34">
                  <c:v>520958</c:v>
                </c:pt>
                <c:pt idx="35">
                  <c:v>342900</c:v>
                </c:pt>
                <c:pt idx="36">
                  <c:v>272982</c:v>
                </c:pt>
                <c:pt idx="37">
                  <c:v>202749</c:v>
                </c:pt>
                <c:pt idx="38">
                  <c:v>200557</c:v>
                </c:pt>
                <c:pt idx="39">
                  <c:v>236738</c:v>
                </c:pt>
                <c:pt idx="40">
                  <c:v>203333</c:v>
                </c:pt>
              </c:numCache>
            </c:numRef>
          </c:val>
        </c:ser>
        <c:ser>
          <c:idx val="2"/>
          <c:order val="2"/>
          <c:tx>
            <c:strRef>
              <c:f>LS_Chinook_Stocking!$D$2</c:f>
              <c:strCache>
                <c:ptCount val="1"/>
                <c:pt idx="0">
                  <c:v>MNDNR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LS_Chinook_Stocking!$D$3:$D$48</c:f>
              <c:numCache>
                <c:formatCode>General</c:formatCode>
                <c:ptCount val="46"/>
                <c:pt idx="7">
                  <c:v>227704</c:v>
                </c:pt>
                <c:pt idx="8">
                  <c:v>291164</c:v>
                </c:pt>
                <c:pt idx="9">
                  <c:v>102909</c:v>
                </c:pt>
                <c:pt idx="10">
                  <c:v>277854</c:v>
                </c:pt>
                <c:pt idx="11">
                  <c:v>340574</c:v>
                </c:pt>
                <c:pt idx="12">
                  <c:v>392512</c:v>
                </c:pt>
                <c:pt idx="13">
                  <c:v>51985</c:v>
                </c:pt>
                <c:pt idx="14">
                  <c:v>920081</c:v>
                </c:pt>
                <c:pt idx="15">
                  <c:v>824914</c:v>
                </c:pt>
                <c:pt idx="16">
                  <c:v>370656</c:v>
                </c:pt>
                <c:pt idx="17">
                  <c:v>355283</c:v>
                </c:pt>
                <c:pt idx="22">
                  <c:v>518319</c:v>
                </c:pt>
                <c:pt idx="23">
                  <c:v>499049</c:v>
                </c:pt>
                <c:pt idx="24">
                  <c:v>509073</c:v>
                </c:pt>
                <c:pt idx="25">
                  <c:v>236953</c:v>
                </c:pt>
                <c:pt idx="26">
                  <c:v>452960</c:v>
                </c:pt>
                <c:pt idx="27">
                  <c:v>511955</c:v>
                </c:pt>
                <c:pt idx="28">
                  <c:v>241549</c:v>
                </c:pt>
                <c:pt idx="29">
                  <c:v>106065</c:v>
                </c:pt>
                <c:pt idx="30">
                  <c:v>36235</c:v>
                </c:pt>
                <c:pt idx="31">
                  <c:v>21922</c:v>
                </c:pt>
                <c:pt idx="32">
                  <c:v>372833</c:v>
                </c:pt>
                <c:pt idx="33">
                  <c:v>357585</c:v>
                </c:pt>
                <c:pt idx="34">
                  <c:v>367628</c:v>
                </c:pt>
                <c:pt idx="35">
                  <c:v>360679</c:v>
                </c:pt>
                <c:pt idx="36">
                  <c:v>55859</c:v>
                </c:pt>
                <c:pt idx="37">
                  <c:v>14259</c:v>
                </c:pt>
                <c:pt idx="38">
                  <c:v>43128</c:v>
                </c:pt>
                <c:pt idx="39">
                  <c:v>15675</c:v>
                </c:pt>
              </c:numCache>
            </c:numRef>
          </c:val>
        </c:ser>
        <c:ser>
          <c:idx val="3"/>
          <c:order val="3"/>
          <c:tx>
            <c:strRef>
              <c:f>LS_Chinook_Stocking!$E$2</c:f>
              <c:strCache>
                <c:ptCount val="1"/>
                <c:pt idx="0">
                  <c:v>Eaux de l'Ontario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LS_Chinook_Stocking!$E$3:$E$48</c:f>
              <c:numCache>
                <c:formatCode>General</c:formatCode>
                <c:ptCount val="46"/>
                <c:pt idx="21">
                  <c:v>450572</c:v>
                </c:pt>
                <c:pt idx="22">
                  <c:v>446934</c:v>
                </c:pt>
                <c:pt idx="23">
                  <c:v>608653</c:v>
                </c:pt>
                <c:pt idx="24">
                  <c:v>664599</c:v>
                </c:pt>
                <c:pt idx="25">
                  <c:v>733166</c:v>
                </c:pt>
                <c:pt idx="26">
                  <c:v>390985</c:v>
                </c:pt>
                <c:pt idx="27">
                  <c:v>484111</c:v>
                </c:pt>
                <c:pt idx="28">
                  <c:v>493746</c:v>
                </c:pt>
                <c:pt idx="29">
                  <c:v>227819</c:v>
                </c:pt>
                <c:pt idx="30">
                  <c:v>450000</c:v>
                </c:pt>
                <c:pt idx="34">
                  <c:v>239000</c:v>
                </c:pt>
                <c:pt idx="35">
                  <c:v>180000</c:v>
                </c:pt>
                <c:pt idx="36">
                  <c:v>100</c:v>
                </c:pt>
                <c:pt idx="37">
                  <c:v>250000</c:v>
                </c:pt>
                <c:pt idx="39">
                  <c:v>9000</c:v>
                </c:pt>
                <c:pt idx="40">
                  <c:v>55100</c:v>
                </c:pt>
                <c:pt idx="41">
                  <c:v>115000</c:v>
                </c:pt>
                <c:pt idx="42">
                  <c:v>53000</c:v>
                </c:pt>
                <c:pt idx="43">
                  <c:v>36000</c:v>
                </c:pt>
                <c:pt idx="44">
                  <c:v>213997</c:v>
                </c:pt>
                <c:pt idx="45">
                  <c:v>170886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776448"/>
        <c:axId val="104778368"/>
      </c:barChart>
      <c:catAx>
        <c:axId val="1047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369016979673657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83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778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Nombre</a:t>
                </a:r>
                <a:r>
                  <a:rPr lang="en-CA" baseline="0"/>
                  <a:t> de poissons introduits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2.5889967637540454E-2"/>
              <c:y val="0.2552088801399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776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1927329396325463"/>
          <c:w val="0.39320456302185525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32068751372799"/>
          <c:y val="6.7708505524967252E-2"/>
          <c:w val="0.78802713520671397"/>
          <c:h val="0.5833348168304871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Sans couple des nageoires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LS_TBSA_Derby!$F$3:$F$8</c:f>
              <c:numCache>
                <c:formatCode>0</c:formatCode>
                <c:ptCount val="6"/>
                <c:pt idx="0">
                  <c:v>100</c:v>
                </c:pt>
                <c:pt idx="1">
                  <c:v>99.115044247787608</c:v>
                </c:pt>
                <c:pt idx="2">
                  <c:v>99.310344827586206</c:v>
                </c:pt>
                <c:pt idx="3">
                  <c:v>99.635036496350367</c:v>
                </c:pt>
                <c:pt idx="4">
                  <c:v>99.222395023328147</c:v>
                </c:pt>
                <c:pt idx="5">
                  <c:v>99.023709902370996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Avec couple des nageoires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LS_TBSA_Derby!$E$3:$E$8</c:f>
              <c:numCache>
                <c:formatCode>0</c:formatCode>
                <c:ptCount val="6"/>
                <c:pt idx="0">
                  <c:v>0</c:v>
                </c:pt>
                <c:pt idx="1">
                  <c:v>0.88495575221238942</c:v>
                </c:pt>
                <c:pt idx="2">
                  <c:v>0.68965517241379315</c:v>
                </c:pt>
                <c:pt idx="3">
                  <c:v>0.36496350364963503</c:v>
                </c:pt>
                <c:pt idx="4">
                  <c:v>0.77760497667185069</c:v>
                </c:pt>
                <c:pt idx="5">
                  <c:v>0.97629009762900976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71296"/>
        <c:axId val="98493952"/>
      </c:barChart>
      <c:catAx>
        <c:axId val="9847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5663515361550686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93952"/>
        <c:crosses val="autoZero"/>
        <c:auto val="1"/>
        <c:lblAlgn val="ctr"/>
        <c:lblOffset val="100"/>
        <c:tickMarkSkip val="1"/>
        <c:noMultiLvlLbl val="0"/>
      </c:catAx>
      <c:valAx>
        <c:axId val="984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2682297134733158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471296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087446593447663"/>
          <c:y val="0.91927329396325463"/>
          <c:w val="0.22491943361448746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01468867904436"/>
          <c:y val="6.7532553181505153E-2"/>
          <c:w val="0.78836895790917649"/>
          <c:h val="0.5844163256091792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LS_TBSA_Derby!$F$2</c:f>
              <c:strCache>
                <c:ptCount val="1"/>
                <c:pt idx="0">
                  <c:v>Sans couple des nageoires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LS_TBSA_Derby!$A$3:$A$8</c:f>
              <c:numCache>
                <c:formatCode>General</c:formatCode>
                <c:ptCount val="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</c:numCache>
            </c:numRef>
          </c:cat>
          <c:val>
            <c:numRef>
              <c:f>LS_TBSA_Derby!$C$3:$C$8</c:f>
              <c:numCache>
                <c:formatCode>General</c:formatCode>
                <c:ptCount val="6"/>
                <c:pt idx="0">
                  <c:v>107</c:v>
                </c:pt>
                <c:pt idx="1">
                  <c:v>112</c:v>
                </c:pt>
                <c:pt idx="2">
                  <c:v>576</c:v>
                </c:pt>
                <c:pt idx="3">
                  <c:v>546</c:v>
                </c:pt>
                <c:pt idx="4">
                  <c:v>638</c:v>
                </c:pt>
                <c:pt idx="5">
                  <c:v>710</c:v>
                </c:pt>
              </c:numCache>
            </c:numRef>
          </c:val>
        </c:ser>
        <c:ser>
          <c:idx val="1"/>
          <c:order val="1"/>
          <c:tx>
            <c:strRef>
              <c:f>LS_TBSA_Derby!$E$2</c:f>
              <c:strCache>
                <c:ptCount val="1"/>
                <c:pt idx="0">
                  <c:v>Avec couple des nageoires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LS_TBSA_Derby!$B$3:$B$8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038848"/>
        <c:axId val="89040768"/>
      </c:barChart>
      <c:catAx>
        <c:axId val="890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Année</a:t>
                </a:r>
              </a:p>
            </c:rich>
          </c:tx>
          <c:layout>
            <c:manualLayout>
              <c:xMode val="edge"/>
              <c:yMode val="edge"/>
              <c:x val="0.53593991991876933"/>
              <c:y val="0.854104428435807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40768"/>
        <c:crosses val="autoZero"/>
        <c:auto val="1"/>
        <c:lblAlgn val="ctr"/>
        <c:lblOffset val="100"/>
        <c:tickMarkSkip val="1"/>
        <c:noMultiLvlLbl val="0"/>
      </c:catAx>
      <c:valAx>
        <c:axId val="89040768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Pourcentage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67532740225653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038848"/>
        <c:crosses val="autoZero"/>
        <c:crossBetween val="between"/>
        <c:majorUnit val="0.2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dTable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148660738893908"/>
          <c:y val="0.9194816102532638"/>
          <c:w val="0.37318272211127085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Rates-Dennys Dam Fishway</a:t>
            </a:r>
          </a:p>
        </c:rich>
      </c:tx>
      <c:layout>
        <c:manualLayout>
          <c:xMode val="edge"/>
          <c:yMode val="edge"/>
          <c:x val="0.1747576213167528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81877152035851597"/>
          <c:h val="0.5552763819095477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Marked'!$G$5:$G$39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75.629290617848966</c:v>
                </c:pt>
                <c:pt idx="3">
                  <c:v>0</c:v>
                </c:pt>
                <c:pt idx="4">
                  <c:v>0</c:v>
                </c:pt>
                <c:pt idx="5">
                  <c:v>63.333333333333329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0</c:v>
                </c:pt>
                <c:pt idx="11">
                  <c:v>70.423728813559322</c:v>
                </c:pt>
                <c:pt idx="12">
                  <c:v>0</c:v>
                </c:pt>
                <c:pt idx="13">
                  <c:v>0</c:v>
                </c:pt>
                <c:pt idx="14">
                  <c:v>81.905332534451773</c:v>
                </c:pt>
                <c:pt idx="15">
                  <c:v>67.793240556660038</c:v>
                </c:pt>
                <c:pt idx="16">
                  <c:v>0</c:v>
                </c:pt>
                <c:pt idx="17">
                  <c:v>0</c:v>
                </c:pt>
                <c:pt idx="18">
                  <c:v>80.287817938420346</c:v>
                </c:pt>
                <c:pt idx="19">
                  <c:v>85.838870431893682</c:v>
                </c:pt>
                <c:pt idx="20">
                  <c:v>70.930232558139537</c:v>
                </c:pt>
                <c:pt idx="21">
                  <c:v>0</c:v>
                </c:pt>
                <c:pt idx="22">
                  <c:v>0</c:v>
                </c:pt>
                <c:pt idx="23">
                  <c:v>52.059134107708552</c:v>
                </c:pt>
                <c:pt idx="24">
                  <c:v>74.285714285714292</c:v>
                </c:pt>
                <c:pt idx="25">
                  <c:v>60.874439461883412</c:v>
                </c:pt>
                <c:pt idx="26">
                  <c:v>75.349650349650361</c:v>
                </c:pt>
                <c:pt idx="27">
                  <c:v>54.80984340044742</c:v>
                </c:pt>
                <c:pt idx="28">
                  <c:v>68.131868131868131</c:v>
                </c:pt>
                <c:pt idx="29">
                  <c:v>91.689750692520775</c:v>
                </c:pt>
                <c:pt idx="30">
                  <c:v>81.49556400506971</c:v>
                </c:pt>
                <c:pt idx="31">
                  <c:v>69.397590361445779</c:v>
                </c:pt>
                <c:pt idx="32">
                  <c:v>55.607205113306215</c:v>
                </c:pt>
                <c:pt idx="33">
                  <c:v>64.170212765957444</c:v>
                </c:pt>
                <c:pt idx="34">
                  <c:v>68.206770356816108</c:v>
                </c:pt>
              </c:numCache>
            </c:numRef>
          </c:val>
        </c:ser>
        <c:ser>
          <c:idx val="1"/>
          <c:order val="1"/>
          <c:tx>
            <c:strRef>
              <c:f>'Fishway-076 Marked'!$F$4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Marked'!$F$5:$F$39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24.370709382151031</c:v>
                </c:pt>
                <c:pt idx="3">
                  <c:v>0</c:v>
                </c:pt>
                <c:pt idx="4">
                  <c:v>0</c:v>
                </c:pt>
                <c:pt idx="5">
                  <c:v>36.666666666666664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0</c:v>
                </c:pt>
                <c:pt idx="11">
                  <c:v>29.576271186440678</c:v>
                </c:pt>
                <c:pt idx="12">
                  <c:v>0</c:v>
                </c:pt>
                <c:pt idx="13">
                  <c:v>0</c:v>
                </c:pt>
                <c:pt idx="14">
                  <c:v>18.094667465548234</c:v>
                </c:pt>
                <c:pt idx="15">
                  <c:v>32.206759443339962</c:v>
                </c:pt>
                <c:pt idx="16">
                  <c:v>0</c:v>
                </c:pt>
                <c:pt idx="17">
                  <c:v>0</c:v>
                </c:pt>
                <c:pt idx="18">
                  <c:v>19.712182061579654</c:v>
                </c:pt>
                <c:pt idx="19">
                  <c:v>14.161129568106311</c:v>
                </c:pt>
                <c:pt idx="20">
                  <c:v>29.069767441860467</c:v>
                </c:pt>
                <c:pt idx="21">
                  <c:v>0</c:v>
                </c:pt>
                <c:pt idx="22">
                  <c:v>0</c:v>
                </c:pt>
                <c:pt idx="23">
                  <c:v>47.940865892291448</c:v>
                </c:pt>
                <c:pt idx="24">
                  <c:v>25.714285714285712</c:v>
                </c:pt>
                <c:pt idx="25">
                  <c:v>39.125560538116595</c:v>
                </c:pt>
                <c:pt idx="26">
                  <c:v>24.65034965034965</c:v>
                </c:pt>
                <c:pt idx="27">
                  <c:v>45.190156599552573</c:v>
                </c:pt>
                <c:pt idx="28">
                  <c:v>31.868131868131865</c:v>
                </c:pt>
                <c:pt idx="29">
                  <c:v>8.310249307479225</c:v>
                </c:pt>
                <c:pt idx="30">
                  <c:v>18.50443599493029</c:v>
                </c:pt>
                <c:pt idx="31">
                  <c:v>30.602409638554217</c:v>
                </c:pt>
                <c:pt idx="32">
                  <c:v>44.392794886693778</c:v>
                </c:pt>
                <c:pt idx="33">
                  <c:v>35.829787234042556</c:v>
                </c:pt>
                <c:pt idx="34">
                  <c:v>31.793229643183896</c:v>
                </c:pt>
              </c:numCache>
            </c:numRef>
          </c:val>
        </c:ser>
        <c:ser>
          <c:idx val="2"/>
          <c:order val="2"/>
          <c:tx>
            <c:strRef>
              <c:f>'Fishway-076 Marked'!$H$4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Marked'!$H$5:$H$39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552832"/>
        <c:axId val="104567936"/>
      </c:barChart>
      <c:catAx>
        <c:axId val="985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207204681939036"/>
              <c:y val="0.83417085427135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679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567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6834170854271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55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16879443467621"/>
          <c:y val="0.92211055276381915"/>
          <c:w val="0.39158644004450893"/>
          <c:h val="6.03015075376884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Rates-Port Albert Fishway</a:t>
            </a:r>
          </a:p>
        </c:rich>
      </c:tx>
      <c:layout>
        <c:manualLayout>
          <c:xMode val="edge"/>
          <c:yMode val="edge"/>
          <c:x val="0.18901470918719973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81906365094252553"/>
          <c:h val="0.55639233922780396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Marked'!$G$44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Marked'!$G$45:$G$79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79.92799279927992</c:v>
                </c:pt>
                <c:pt idx="11">
                  <c:v>93.934911242603548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74.35374149659863</c:v>
                </c:pt>
                <c:pt idx="15">
                  <c:v>67.89544235924933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85.779398359161348</c:v>
                </c:pt>
                <c:pt idx="19">
                  <c:v>89.042145593869733</c:v>
                </c:pt>
                <c:pt idx="20">
                  <c:v>83.311316600616465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75.134843581445523</c:v>
                </c:pt>
                <c:pt idx="24">
                  <c:v>60.375275938189844</c:v>
                </c:pt>
                <c:pt idx="25">
                  <c:v>78.523489932885909</c:v>
                </c:pt>
                <c:pt idx="26">
                  <c:v>72.332015810276687</c:v>
                </c:pt>
                <c:pt idx="27">
                  <c:v>75.498154981549817</c:v>
                </c:pt>
                <c:pt idx="28">
                  <c:v>74.428274428274435</c:v>
                </c:pt>
                <c:pt idx="29">
                  <c:v>88.95348837209302</c:v>
                </c:pt>
                <c:pt idx="30">
                  <c:v>96.791934005499542</c:v>
                </c:pt>
                <c:pt idx="31">
                  <c:v>96.639629200463489</c:v>
                </c:pt>
                <c:pt idx="32">
                  <c:v>95.697329376854597</c:v>
                </c:pt>
                <c:pt idx="33">
                  <c:v>97.491749174917501</c:v>
                </c:pt>
                <c:pt idx="34">
                  <c:v>98.399106478034241</c:v>
                </c:pt>
              </c:numCache>
            </c:numRef>
          </c:val>
        </c:ser>
        <c:ser>
          <c:idx val="1"/>
          <c:order val="1"/>
          <c:tx>
            <c:strRef>
              <c:f>'Fishway-076 Marked'!$F$44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Marked'!$F$45:$F$79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7.8307830783078307</c:v>
                </c:pt>
                <c:pt idx="11">
                  <c:v>6.0650887573964498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25.646258503401359</c:v>
                </c:pt>
                <c:pt idx="15">
                  <c:v>32.10455764075067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14.220601640838652</c:v>
                </c:pt>
                <c:pt idx="19">
                  <c:v>10.957854406130268</c:v>
                </c:pt>
                <c:pt idx="20">
                  <c:v>16.688683399383532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24.865156418554477</c:v>
                </c:pt>
                <c:pt idx="24">
                  <c:v>39.624724061810156</c:v>
                </c:pt>
                <c:pt idx="25">
                  <c:v>21.476510067114095</c:v>
                </c:pt>
                <c:pt idx="26">
                  <c:v>27.66798418972332</c:v>
                </c:pt>
                <c:pt idx="27">
                  <c:v>24.501845018450187</c:v>
                </c:pt>
                <c:pt idx="28">
                  <c:v>25.571725571725572</c:v>
                </c:pt>
                <c:pt idx="29">
                  <c:v>11.046511627906977</c:v>
                </c:pt>
                <c:pt idx="30">
                  <c:v>3.2080659945004584</c:v>
                </c:pt>
                <c:pt idx="31">
                  <c:v>3.3603707995365011</c:v>
                </c:pt>
                <c:pt idx="32">
                  <c:v>4.3026706231454011</c:v>
                </c:pt>
                <c:pt idx="33">
                  <c:v>2.5082508250825084</c:v>
                </c:pt>
                <c:pt idx="34">
                  <c:v>1.6008935219657481</c:v>
                </c:pt>
              </c:numCache>
            </c:numRef>
          </c:val>
        </c:ser>
        <c:ser>
          <c:idx val="2"/>
          <c:order val="2"/>
          <c:tx>
            <c:strRef>
              <c:f>'Fishway-076 Marked'!$H$44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Marked'!$H$45:$H$79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94432"/>
        <c:axId val="104666240"/>
      </c:barChart>
      <c:catAx>
        <c:axId val="1045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19598539681735"/>
              <c:y val="0.83458857116544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662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66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68421842006591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94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156738283320401"/>
          <c:y val="0.92230813253606458"/>
          <c:w val="0.39095348945679043"/>
          <c:h val="6.01506390648537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Targeted Effort</a:t>
            </a:r>
          </a:p>
        </c:rich>
      </c:tx>
      <c:layout>
        <c:manualLayout>
          <c:xMode val="edge"/>
          <c:yMode val="edge"/>
          <c:x val="0.35587812393016088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75868961146591"/>
          <c:y val="0.1172069825436409"/>
          <c:w val="0.8276985640891770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'Creel-Effort'!$B$63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'Creel-Effort'!$B$64:$B$80</c:f>
              <c:numCache>
                <c:formatCode>General</c:formatCode>
                <c:ptCount val="17"/>
                <c:pt idx="3">
                  <c:v>583</c:v>
                </c:pt>
                <c:pt idx="5" formatCode="#,##0">
                  <c:v>3215</c:v>
                </c:pt>
                <c:pt idx="6" formatCode="#,##0">
                  <c:v>1604</c:v>
                </c:pt>
                <c:pt idx="7" formatCode="#,##0">
                  <c:v>2683</c:v>
                </c:pt>
                <c:pt idx="9" formatCode="#,##0">
                  <c:v>3871</c:v>
                </c:pt>
                <c:pt idx="11" formatCode="#,##0">
                  <c:v>2798</c:v>
                </c:pt>
                <c:pt idx="12" formatCode="#,##0">
                  <c:v>1304</c:v>
                </c:pt>
                <c:pt idx="13" formatCode="#,##0">
                  <c:v>3176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'Creel-Effort'!$C$63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'Creel-Effort'!$C$64:$C$80</c:f>
              <c:numCache>
                <c:formatCode>General</c:formatCode>
                <c:ptCount val="17"/>
                <c:pt idx="0">
                  <c:v>8304</c:v>
                </c:pt>
                <c:pt idx="1">
                  <c:v>3348</c:v>
                </c:pt>
                <c:pt idx="2">
                  <c:v>6743</c:v>
                </c:pt>
                <c:pt idx="3" formatCode="#,##0">
                  <c:v>0</c:v>
                </c:pt>
                <c:pt idx="4" formatCode="#,##0">
                  <c:v>737</c:v>
                </c:pt>
                <c:pt idx="5" formatCode="#,##0">
                  <c:v>8959</c:v>
                </c:pt>
                <c:pt idx="6" formatCode="#,##0">
                  <c:v>1692</c:v>
                </c:pt>
                <c:pt idx="7" formatCode="#,##0">
                  <c:v>2793</c:v>
                </c:pt>
                <c:pt idx="8" formatCode="#,##0">
                  <c:v>7685</c:v>
                </c:pt>
                <c:pt idx="16" formatCode="#,##0">
                  <c:v>989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'Creel-Effort'!$D$63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'Creel-Effort'!$A$64:$A$80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'Creel-Effort'!$D$64:$D$80</c:f>
              <c:numCache>
                <c:formatCode>General</c:formatCode>
                <c:ptCount val="17"/>
                <c:pt idx="3" formatCode="#,##0">
                  <c:v>4517</c:v>
                </c:pt>
                <c:pt idx="4" formatCode="#,##0">
                  <c:v>2444</c:v>
                </c:pt>
                <c:pt idx="5">
                  <c:v>4967</c:v>
                </c:pt>
                <c:pt idx="6">
                  <c:v>4858</c:v>
                </c:pt>
                <c:pt idx="7">
                  <c:v>1567</c:v>
                </c:pt>
                <c:pt idx="9">
                  <c:v>12161</c:v>
                </c:pt>
                <c:pt idx="16">
                  <c:v>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70176"/>
        <c:axId val="102785024"/>
      </c:lineChart>
      <c:catAx>
        <c:axId val="1027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784303532106803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85024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4164588528678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7017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645766501409545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 Marking Rates-main Basin Fishways</a:t>
            </a:r>
          </a:p>
        </c:rich>
      </c:tx>
      <c:layout>
        <c:manualLayout>
          <c:xMode val="edge"/>
          <c:yMode val="edge"/>
          <c:x val="0.17903225806451614"/>
          <c:y val="3.25000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06451612903225"/>
          <c:y val="0.17750021667506918"/>
          <c:w val="0.8193548387096774"/>
          <c:h val="0.557500680542822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'Fishway-076 Marked'!$G$82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Marked'!$G$83:$G$117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52.252964426877469</c:v>
                </c:pt>
                <c:pt idx="3">
                  <c:v>0</c:v>
                </c:pt>
                <c:pt idx="4">
                  <c:v>0</c:v>
                </c:pt>
                <c:pt idx="5">
                  <c:v>7.4412532637075719</c:v>
                </c:pt>
                <c:pt idx="6">
                  <c:v>0</c:v>
                </c:pt>
                <c:pt idx="7">
                  <c:v>97.075208913649021</c:v>
                </c:pt>
                <c:pt idx="8">
                  <c:v>92.710280373831779</c:v>
                </c:pt>
                <c:pt idx="9">
                  <c:v>80.910543130990419</c:v>
                </c:pt>
                <c:pt idx="10">
                  <c:v>79.92799279927992</c:v>
                </c:pt>
                <c:pt idx="11">
                  <c:v>78.987068965517238</c:v>
                </c:pt>
                <c:pt idx="12">
                  <c:v>89.789473684210535</c:v>
                </c:pt>
                <c:pt idx="13">
                  <c:v>90.031152647975077</c:v>
                </c:pt>
                <c:pt idx="14">
                  <c:v>78.368907295316987</c:v>
                </c:pt>
                <c:pt idx="15">
                  <c:v>67.836757990867582</c:v>
                </c:pt>
                <c:pt idx="16">
                  <c:v>71.595775049957183</c:v>
                </c:pt>
                <c:pt idx="17">
                  <c:v>78.51739788199697</c:v>
                </c:pt>
                <c:pt idx="18">
                  <c:v>81.762545899632798</c:v>
                </c:pt>
                <c:pt idx="19">
                  <c:v>86.964718556423378</c:v>
                </c:pt>
                <c:pt idx="20">
                  <c:v>81.340244353942978</c:v>
                </c:pt>
                <c:pt idx="21">
                  <c:v>68.222891566265062</c:v>
                </c:pt>
                <c:pt idx="22">
                  <c:v>74.263904034896399</c:v>
                </c:pt>
                <c:pt idx="23">
                  <c:v>67.333095323098888</c:v>
                </c:pt>
                <c:pt idx="24">
                  <c:v>66.605728214503358</c:v>
                </c:pt>
                <c:pt idx="25">
                  <c:v>71.914357682619652</c:v>
                </c:pt>
                <c:pt idx="26">
                  <c:v>73.421717171717177</c:v>
                </c:pt>
                <c:pt idx="27">
                  <c:v>70.366259711431738</c:v>
                </c:pt>
                <c:pt idx="28">
                  <c:v>72.148541114058347</c:v>
                </c:pt>
                <c:pt idx="29">
                  <c:v>89.662598707824841</c:v>
                </c:pt>
                <c:pt idx="30">
                  <c:v>90.372340425531917</c:v>
                </c:pt>
                <c:pt idx="31">
                  <c:v>83.284111045481396</c:v>
                </c:pt>
                <c:pt idx="32">
                  <c:v>66.889352818371606</c:v>
                </c:pt>
                <c:pt idx="33">
                  <c:v>82.936802973977692</c:v>
                </c:pt>
                <c:pt idx="34">
                  <c:v>84.85221674876847</c:v>
                </c:pt>
              </c:numCache>
            </c:numRef>
          </c:val>
        </c:ser>
        <c:ser>
          <c:idx val="1"/>
          <c:order val="1"/>
          <c:tx>
            <c:strRef>
              <c:f>'Fishway-076 Marked'!$F$82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Marked'!$A$5:$A$39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Marked'!$F$83:$F$117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16.837944664031621</c:v>
                </c:pt>
                <c:pt idx="3">
                  <c:v>0</c:v>
                </c:pt>
                <c:pt idx="4">
                  <c:v>0</c:v>
                </c:pt>
                <c:pt idx="5">
                  <c:v>4.3080939947780683</c:v>
                </c:pt>
                <c:pt idx="6">
                  <c:v>0</c:v>
                </c:pt>
                <c:pt idx="7">
                  <c:v>2.9247910863509747</c:v>
                </c:pt>
                <c:pt idx="8">
                  <c:v>7.2897196261682247</c:v>
                </c:pt>
                <c:pt idx="9">
                  <c:v>19.089456869009584</c:v>
                </c:pt>
                <c:pt idx="10">
                  <c:v>7.8307830783078307</c:v>
                </c:pt>
                <c:pt idx="11">
                  <c:v>21.012931034482758</c:v>
                </c:pt>
                <c:pt idx="12">
                  <c:v>10.210526315789474</c:v>
                </c:pt>
                <c:pt idx="13">
                  <c:v>9.9688473520249214</c:v>
                </c:pt>
                <c:pt idx="14">
                  <c:v>21.63109270468302</c:v>
                </c:pt>
                <c:pt idx="15">
                  <c:v>32.163242009132418</c:v>
                </c:pt>
                <c:pt idx="16">
                  <c:v>28.404224950042824</c:v>
                </c:pt>
                <c:pt idx="17">
                  <c:v>21.482602118003026</c:v>
                </c:pt>
                <c:pt idx="18">
                  <c:v>18.237454100367199</c:v>
                </c:pt>
                <c:pt idx="19">
                  <c:v>13.035281443576624</c:v>
                </c:pt>
                <c:pt idx="20">
                  <c:v>18.659755646057015</c:v>
                </c:pt>
                <c:pt idx="21">
                  <c:v>31.777108433734941</c:v>
                </c:pt>
                <c:pt idx="22">
                  <c:v>25.736095965103601</c:v>
                </c:pt>
                <c:pt idx="23">
                  <c:v>32.666904676901105</c:v>
                </c:pt>
                <c:pt idx="24">
                  <c:v>33.394271785496649</c:v>
                </c:pt>
                <c:pt idx="25">
                  <c:v>28.085642317380355</c:v>
                </c:pt>
                <c:pt idx="26">
                  <c:v>26.578282828282831</c:v>
                </c:pt>
                <c:pt idx="27">
                  <c:v>29.633740288568255</c:v>
                </c:pt>
                <c:pt idx="28">
                  <c:v>27.851458885941643</c:v>
                </c:pt>
                <c:pt idx="29">
                  <c:v>10.337401292175162</c:v>
                </c:pt>
                <c:pt idx="30">
                  <c:v>9.6276595744680851</c:v>
                </c:pt>
                <c:pt idx="31">
                  <c:v>16.715888954518608</c:v>
                </c:pt>
                <c:pt idx="32">
                  <c:v>33.110647181628394</c:v>
                </c:pt>
                <c:pt idx="33">
                  <c:v>17.063197026022305</c:v>
                </c:pt>
                <c:pt idx="34">
                  <c:v>15.147783251231528</c:v>
                </c:pt>
              </c:numCache>
            </c:numRef>
          </c:val>
        </c:ser>
        <c:ser>
          <c:idx val="2"/>
          <c:order val="2"/>
          <c:tx>
            <c:strRef>
              <c:f>'Fishway-076 Marked'!$H$82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'Fishway-076 Marked'!$H$83:$H$117</c:f>
              <c:numCache>
                <c:formatCode>General</c:formatCode>
                <c:ptCount val="35"/>
                <c:pt idx="0">
                  <c:v>100</c:v>
                </c:pt>
                <c:pt idx="1">
                  <c:v>100</c:v>
                </c:pt>
                <c:pt idx="2">
                  <c:v>30.909090909090907</c:v>
                </c:pt>
                <c:pt idx="3">
                  <c:v>100</c:v>
                </c:pt>
                <c:pt idx="4">
                  <c:v>100</c:v>
                </c:pt>
                <c:pt idx="5">
                  <c:v>88.250652741514358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12.241224122412241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688640"/>
        <c:axId val="104694912"/>
      </c:barChart>
      <c:catAx>
        <c:axId val="10468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419354838709677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949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6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675005249343831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688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25806451612903"/>
          <c:y val="0.92250104986876635"/>
          <c:w val="0.39032258064516134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Trout-Dennys Dam Fishway CUE</a:t>
            </a:r>
          </a:p>
        </c:rich>
      </c:tx>
      <c:layout>
        <c:manualLayout>
          <c:xMode val="edge"/>
          <c:yMode val="edge"/>
          <c:x val="0.2151164316669718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0706752125408"/>
          <c:y val="0.14035127795846455"/>
          <c:w val="0.85174479053926022"/>
          <c:h val="0.508773382599434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CUE'!$F$8:$F$40</c:f>
              <c:numCache>
                <c:formatCode>General</c:formatCode>
                <c:ptCount val="33"/>
                <c:pt idx="0">
                  <c:v>11.210526315789474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5">
                  <c:v>0.7</c:v>
                </c:pt>
                <c:pt idx="6">
                  <c:v>1.95</c:v>
                </c:pt>
                <c:pt idx="7">
                  <c:v>10.170212765957446</c:v>
                </c:pt>
                <c:pt idx="9">
                  <c:v>31.727272727272727</c:v>
                </c:pt>
                <c:pt idx="12">
                  <c:v>7.9473684210526319</c:v>
                </c:pt>
                <c:pt idx="13">
                  <c:v>19.636363636363637</c:v>
                </c:pt>
                <c:pt idx="16">
                  <c:v>18.40625</c:v>
                </c:pt>
                <c:pt idx="17">
                  <c:v>11</c:v>
                </c:pt>
                <c:pt idx="18">
                  <c:v>7.8125</c:v>
                </c:pt>
                <c:pt idx="21">
                  <c:v>37.833333333333336</c:v>
                </c:pt>
                <c:pt idx="22">
                  <c:v>17.181818181818183</c:v>
                </c:pt>
                <c:pt idx="23">
                  <c:v>17.45</c:v>
                </c:pt>
                <c:pt idx="24">
                  <c:v>10.846153846153847</c:v>
                </c:pt>
                <c:pt idx="25">
                  <c:v>25.25</c:v>
                </c:pt>
                <c:pt idx="26">
                  <c:v>4.833333333333333</c:v>
                </c:pt>
                <c:pt idx="27">
                  <c:v>4.2857142857142856</c:v>
                </c:pt>
                <c:pt idx="28">
                  <c:v>20.857142857142858</c:v>
                </c:pt>
                <c:pt idx="29">
                  <c:v>25.4</c:v>
                </c:pt>
                <c:pt idx="30">
                  <c:v>58.769230769230766</c:v>
                </c:pt>
                <c:pt idx="31">
                  <c:v>45.941176470588232</c:v>
                </c:pt>
                <c:pt idx="32">
                  <c:v>30.217391304347824</c:v>
                </c:pt>
              </c:numCache>
            </c:numRef>
          </c:val>
        </c:ser>
        <c:ser>
          <c:idx val="1"/>
          <c:order val="1"/>
          <c:tx>
            <c:strRef>
              <c:f>'Fishway-076 CUE'!$G$5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CUE'!$G$8:$G$40</c:f>
              <c:numCache>
                <c:formatCode>General</c:formatCode>
                <c:ptCount val="33"/>
                <c:pt idx="0">
                  <c:v>34.789473684210527</c:v>
                </c:pt>
                <c:pt idx="1">
                  <c:v>0</c:v>
                </c:pt>
                <c:pt idx="2">
                  <c:v>0</c:v>
                </c:pt>
                <c:pt idx="3">
                  <c:v>19</c:v>
                </c:pt>
                <c:pt idx="5">
                  <c:v>23.233333333333334</c:v>
                </c:pt>
                <c:pt idx="6">
                  <c:v>24.8</c:v>
                </c:pt>
                <c:pt idx="7">
                  <c:v>43.106382978723403</c:v>
                </c:pt>
                <c:pt idx="9">
                  <c:v>75.545454545454547</c:v>
                </c:pt>
                <c:pt idx="12">
                  <c:v>35.973684210526315</c:v>
                </c:pt>
                <c:pt idx="13">
                  <c:v>41.333333333333336</c:v>
                </c:pt>
                <c:pt idx="16">
                  <c:v>74.96875</c:v>
                </c:pt>
                <c:pt idx="17">
                  <c:v>66.677419354838705</c:v>
                </c:pt>
                <c:pt idx="18">
                  <c:v>19.0625</c:v>
                </c:pt>
                <c:pt idx="21">
                  <c:v>41.083333333333336</c:v>
                </c:pt>
                <c:pt idx="22">
                  <c:v>49.636363636363633</c:v>
                </c:pt>
                <c:pt idx="23">
                  <c:v>27.15</c:v>
                </c:pt>
                <c:pt idx="24">
                  <c:v>33.153846153846153</c:v>
                </c:pt>
                <c:pt idx="25">
                  <c:v>30.625</c:v>
                </c:pt>
                <c:pt idx="26">
                  <c:v>10.333333333333334</c:v>
                </c:pt>
                <c:pt idx="27">
                  <c:v>47.285714285714285</c:v>
                </c:pt>
                <c:pt idx="28">
                  <c:v>91.857142857142861</c:v>
                </c:pt>
                <c:pt idx="29">
                  <c:v>57.6</c:v>
                </c:pt>
                <c:pt idx="30">
                  <c:v>73.615384615384613</c:v>
                </c:pt>
                <c:pt idx="31">
                  <c:v>81.411764705882348</c:v>
                </c:pt>
                <c:pt idx="32">
                  <c:v>64.826086956521735</c:v>
                </c:pt>
              </c:numCache>
            </c:numRef>
          </c:val>
        </c:ser>
        <c:ser>
          <c:idx val="2"/>
          <c:order val="2"/>
          <c:tx>
            <c:strRef>
              <c:f>'Fishway-076 CUE'!$H$5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CUE'!$A$8:$A$40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 formatCode="0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'Fishway-076 CUE'!$H$8:$H$40</c:f>
              <c:numCache>
                <c:formatCode>General</c:formatCode>
                <c:ptCount val="33"/>
                <c:pt idx="0">
                  <c:v>0</c:v>
                </c:pt>
                <c:pt idx="1">
                  <c:v>27.666666666666668</c:v>
                </c:pt>
                <c:pt idx="2">
                  <c:v>63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8897792"/>
        <c:axId val="104165760"/>
      </c:barChart>
      <c:catAx>
        <c:axId val="8889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70960751999018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65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165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55813953488372E-2"/>
              <c:y val="0.228070789396939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89779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84914240371116"/>
          <c:y val="0.90058725115500915"/>
          <c:w val="0.43895379356650183"/>
          <c:h val="7.894767540022407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Trout-Port Albert Fishway CUE</a:t>
            </a:r>
          </a:p>
        </c:rich>
      </c:tx>
      <c:layout>
        <c:manualLayout>
          <c:xMode val="edge"/>
          <c:yMode val="edge"/>
          <c:x val="0.22931785195936139"/>
          <c:y val="3.49854227405247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72133526850507"/>
          <c:y val="0.13994189017784567"/>
          <c:w val="0.85195936139332362"/>
          <c:h val="0.510204807940062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CUE'!$O$5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CUE'!$O$6:$O$40</c:f>
              <c:numCache>
                <c:formatCode>General</c:formatCode>
                <c:ptCount val="35"/>
                <c:pt idx="10">
                  <c:v>1.4745762711864407</c:v>
                </c:pt>
                <c:pt idx="11">
                  <c:v>1.7826086956521738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10.771428571428572</c:v>
                </c:pt>
                <c:pt idx="15">
                  <c:v>14.96875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14.181818181818182</c:v>
                </c:pt>
                <c:pt idx="19">
                  <c:v>7.5263157894736841</c:v>
                </c:pt>
                <c:pt idx="20">
                  <c:v>18.047619047619047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32.928571428571431</c:v>
                </c:pt>
                <c:pt idx="24">
                  <c:v>14.958333333333334</c:v>
                </c:pt>
                <c:pt idx="25">
                  <c:v>15.238095238095237</c:v>
                </c:pt>
                <c:pt idx="26">
                  <c:v>20</c:v>
                </c:pt>
                <c:pt idx="27">
                  <c:v>18.444444444444443</c:v>
                </c:pt>
                <c:pt idx="28">
                  <c:v>11.181818181818182</c:v>
                </c:pt>
                <c:pt idx="29">
                  <c:v>5.7</c:v>
                </c:pt>
                <c:pt idx="30">
                  <c:v>2.5</c:v>
                </c:pt>
                <c:pt idx="31">
                  <c:v>2.6363636363636362</c:v>
                </c:pt>
                <c:pt idx="32">
                  <c:v>1.5263157894736843</c:v>
                </c:pt>
                <c:pt idx="33">
                  <c:v>2.1111111111111112</c:v>
                </c:pt>
                <c:pt idx="34">
                  <c:v>3.9090909090909092</c:v>
                </c:pt>
              </c:numCache>
            </c:numRef>
          </c:val>
        </c:ser>
        <c:ser>
          <c:idx val="1"/>
          <c:order val="1"/>
          <c:tx>
            <c:strRef>
              <c:f>'Fishway-076 CUE'!$P$5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CUE'!$P$6:$P$40</c:f>
              <c:numCache>
                <c:formatCode>General</c:formatCode>
                <c:ptCount val="35"/>
                <c:pt idx="10">
                  <c:v>15.050847457627119</c:v>
                </c:pt>
                <c:pt idx="11">
                  <c:v>27.608695652173914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31.228571428571428</c:v>
                </c:pt>
                <c:pt idx="15">
                  <c:v>31.65625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85.545454545454547</c:v>
                </c:pt>
                <c:pt idx="19">
                  <c:v>61.157894736842103</c:v>
                </c:pt>
                <c:pt idx="20">
                  <c:v>90.095238095238102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99.5</c:v>
                </c:pt>
                <c:pt idx="24">
                  <c:v>22.791666666666668</c:v>
                </c:pt>
                <c:pt idx="25">
                  <c:v>55.714285714285715</c:v>
                </c:pt>
                <c:pt idx="26">
                  <c:v>52.285714285714285</c:v>
                </c:pt>
                <c:pt idx="27">
                  <c:v>56.833333333333336</c:v>
                </c:pt>
                <c:pt idx="28">
                  <c:v>32.545454545454547</c:v>
                </c:pt>
                <c:pt idx="29">
                  <c:v>45.9</c:v>
                </c:pt>
                <c:pt idx="30">
                  <c:v>75.428571428571431</c:v>
                </c:pt>
                <c:pt idx="31">
                  <c:v>75.818181818181813</c:v>
                </c:pt>
                <c:pt idx="32">
                  <c:v>33.94736842105263</c:v>
                </c:pt>
                <c:pt idx="33">
                  <c:v>82.055555555555557</c:v>
                </c:pt>
                <c:pt idx="34">
                  <c:v>240.27272727272728</c:v>
                </c:pt>
              </c:numCache>
            </c:numRef>
          </c:val>
        </c:ser>
        <c:ser>
          <c:idx val="2"/>
          <c:order val="2"/>
          <c:tx>
            <c:strRef>
              <c:f>'Fishway-076 CUE'!$Q$5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CUE'!$J$6:$J$40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 formatCode="0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CUE'!$Q$6:$Q$40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7.5192307692307692</c:v>
                </c:pt>
                <c:pt idx="3">
                  <c:v>11.394366197183098</c:v>
                </c:pt>
                <c:pt idx="4">
                  <c:v>18.608695652173914</c:v>
                </c:pt>
                <c:pt idx="5">
                  <c:v>9.6571428571428566</c:v>
                </c:pt>
                <c:pt idx="10">
                  <c:v>2.3050847457627119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188160"/>
        <c:axId val="104268160"/>
      </c:barChart>
      <c:catAx>
        <c:axId val="10418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394775036284469"/>
              <c:y val="0.816327754948998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681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26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3222060957910014E-2"/>
              <c:y val="0.227405553897599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18816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81712626995647"/>
          <c:y val="0.90087585990526686"/>
          <c:w val="0.43831640058055149"/>
          <c:h val="7.8717201166180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Trout-Main Basin Fishway CUE</a:t>
            </a:r>
          </a:p>
        </c:rich>
      </c:tx>
      <c:layout>
        <c:manualLayout>
          <c:xMode val="edge"/>
          <c:yMode val="edge"/>
          <c:x val="0.1551094890510949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63503649635038"/>
          <c:y val="0.12209302325581395"/>
          <c:w val="0.82481751824817517"/>
          <c:h val="0.55232558139534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CUE'!$F$42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CUE'!$F$43:$F$77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0.45205479452054792</c:v>
                </c:pt>
                <c:pt idx="6">
                  <c:v>0</c:v>
                </c:pt>
                <c:pt idx="7">
                  <c:v>0.7</c:v>
                </c:pt>
                <c:pt idx="8">
                  <c:v>1.95</c:v>
                </c:pt>
                <c:pt idx="9">
                  <c:v>10.170212765957446</c:v>
                </c:pt>
                <c:pt idx="10">
                  <c:v>1.4745762711864407</c:v>
                </c:pt>
                <c:pt idx="11">
                  <c:v>11.470588235294118</c:v>
                </c:pt>
                <c:pt idx="12">
                  <c:v>5.7058823529411766</c:v>
                </c:pt>
                <c:pt idx="13">
                  <c:v>1.6842105263157894</c:v>
                </c:pt>
                <c:pt idx="14">
                  <c:v>9.3013698630136989</c:v>
                </c:pt>
                <c:pt idx="15">
                  <c:v>17.338461538461537</c:v>
                </c:pt>
                <c:pt idx="16">
                  <c:v>20.729166666666668</c:v>
                </c:pt>
                <c:pt idx="17">
                  <c:v>9.6271186440677958</c:v>
                </c:pt>
                <c:pt idx="18">
                  <c:v>17.325581395348838</c:v>
                </c:pt>
                <c:pt idx="19">
                  <c:v>9.68</c:v>
                </c:pt>
                <c:pt idx="20">
                  <c:v>13.621621621621621</c:v>
                </c:pt>
                <c:pt idx="21">
                  <c:v>21.1</c:v>
                </c:pt>
                <c:pt idx="22">
                  <c:v>10.727272727272727</c:v>
                </c:pt>
                <c:pt idx="23">
                  <c:v>35.192307692307693</c:v>
                </c:pt>
                <c:pt idx="24">
                  <c:v>15.657142857142857</c:v>
                </c:pt>
                <c:pt idx="25">
                  <c:v>16.317073170731707</c:v>
                </c:pt>
                <c:pt idx="26">
                  <c:v>15.592592592592593</c:v>
                </c:pt>
                <c:pt idx="27">
                  <c:v>20.53846153846154</c:v>
                </c:pt>
                <c:pt idx="28">
                  <c:v>7.2413793103448274</c:v>
                </c:pt>
                <c:pt idx="29">
                  <c:v>5.333333333333333</c:v>
                </c:pt>
                <c:pt idx="30">
                  <c:v>8.6190476190476186</c:v>
                </c:pt>
                <c:pt idx="31">
                  <c:v>13.476190476190476</c:v>
                </c:pt>
                <c:pt idx="32">
                  <c:v>24.78125</c:v>
                </c:pt>
                <c:pt idx="33">
                  <c:v>13.5</c:v>
                </c:pt>
                <c:pt idx="34">
                  <c:v>21.705882352941178</c:v>
                </c:pt>
              </c:numCache>
            </c:numRef>
          </c:val>
        </c:ser>
        <c:ser>
          <c:idx val="1"/>
          <c:order val="1"/>
          <c:tx>
            <c:strRef>
              <c:f>'Fishway-076 CUE'!$G$42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CUE'!$G$43:$G$77</c:f>
              <c:numCache>
                <c:formatCode>General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9.3098591549295779</c:v>
                </c:pt>
                <c:pt idx="3">
                  <c:v>0</c:v>
                </c:pt>
                <c:pt idx="4">
                  <c:v>0</c:v>
                </c:pt>
                <c:pt idx="5">
                  <c:v>0.78082191780821919</c:v>
                </c:pt>
                <c:pt idx="6">
                  <c:v>0</c:v>
                </c:pt>
                <c:pt idx="7">
                  <c:v>23.233333333333334</c:v>
                </c:pt>
                <c:pt idx="8">
                  <c:v>24.8</c:v>
                </c:pt>
                <c:pt idx="9">
                  <c:v>43.106382978723403</c:v>
                </c:pt>
                <c:pt idx="10">
                  <c:v>15.050847457627119</c:v>
                </c:pt>
                <c:pt idx="11">
                  <c:v>43.117647058823529</c:v>
                </c:pt>
                <c:pt idx="12">
                  <c:v>50.176470588235297</c:v>
                </c:pt>
                <c:pt idx="13">
                  <c:v>15.210526315789474</c:v>
                </c:pt>
                <c:pt idx="14">
                  <c:v>33.698630136986303</c:v>
                </c:pt>
                <c:pt idx="15">
                  <c:v>36.569230769230771</c:v>
                </c:pt>
                <c:pt idx="16">
                  <c:v>52.25</c:v>
                </c:pt>
                <c:pt idx="17">
                  <c:v>35.186440677966104</c:v>
                </c:pt>
                <c:pt idx="18">
                  <c:v>77.674418604651166</c:v>
                </c:pt>
                <c:pt idx="19">
                  <c:v>64.58</c:v>
                </c:pt>
                <c:pt idx="20">
                  <c:v>59.378378378378379</c:v>
                </c:pt>
                <c:pt idx="21">
                  <c:v>45.3</c:v>
                </c:pt>
                <c:pt idx="22">
                  <c:v>30.954545454545453</c:v>
                </c:pt>
                <c:pt idx="23">
                  <c:v>72.538461538461533</c:v>
                </c:pt>
                <c:pt idx="24">
                  <c:v>31.228571428571428</c:v>
                </c:pt>
                <c:pt idx="25">
                  <c:v>41.780487804878049</c:v>
                </c:pt>
                <c:pt idx="26">
                  <c:v>43.074074074074076</c:v>
                </c:pt>
                <c:pt idx="27">
                  <c:v>48.769230769230766</c:v>
                </c:pt>
                <c:pt idx="28">
                  <c:v>18.758620689655171</c:v>
                </c:pt>
                <c:pt idx="29">
                  <c:v>46.25925925925926</c:v>
                </c:pt>
                <c:pt idx="30">
                  <c:v>80.904761904761898</c:v>
                </c:pt>
                <c:pt idx="31">
                  <c:v>67.142857142857139</c:v>
                </c:pt>
                <c:pt idx="32">
                  <c:v>50.0625</c:v>
                </c:pt>
                <c:pt idx="33">
                  <c:v>65.617647058823536</c:v>
                </c:pt>
                <c:pt idx="34">
                  <c:v>121.58823529411765</c:v>
                </c:pt>
              </c:numCache>
            </c:numRef>
          </c:val>
        </c:ser>
        <c:ser>
          <c:idx val="2"/>
          <c:order val="2"/>
          <c:tx>
            <c:strRef>
              <c:f>'Fishway-076 CUE'!$H$42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CUE'!$A$43:$A$77</c:f>
              <c:numCache>
                <c:formatCode>General</c:formatCode>
                <c:ptCount val="35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</c:numCache>
            </c:numRef>
          </c:cat>
          <c:val>
            <c:numRef>
              <c:f>'Fishway-076 CUE'!$H$43:$H$77</c:f>
              <c:numCache>
                <c:formatCode>General</c:formatCode>
                <c:ptCount val="35"/>
                <c:pt idx="0">
                  <c:v>11.04</c:v>
                </c:pt>
                <c:pt idx="1">
                  <c:v>5.1538461538461542</c:v>
                </c:pt>
                <c:pt idx="2">
                  <c:v>5.507042253521127</c:v>
                </c:pt>
                <c:pt idx="3">
                  <c:v>12.054054054054054</c:v>
                </c:pt>
                <c:pt idx="4">
                  <c:v>28.389830508474578</c:v>
                </c:pt>
                <c:pt idx="5">
                  <c:v>9.2602739726027394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2.3050847457627119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286464"/>
        <c:axId val="104305024"/>
      </c:barChart>
      <c:catAx>
        <c:axId val="1042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919708029197077"/>
              <c:y val="0.82267441860465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050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30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97080291970802E-2"/>
              <c:y val="0.247093023255813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28646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021897810218979"/>
          <c:y val="0.90406976744186052"/>
          <c:w val="0.50182481751824815"/>
          <c:h val="7.55813953488372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Trout-Earl Rowe Fishway CUE</a:t>
            </a:r>
          </a:p>
        </c:rich>
      </c:tx>
      <c:layout>
        <c:manualLayout>
          <c:xMode val="edge"/>
          <c:yMode val="edge"/>
          <c:x val="0.16575630232013347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36274291813048"/>
          <c:y val="0.13333371074986058"/>
          <c:w val="0.8251380797794281"/>
          <c:h val="0.542030519787476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CUE'!$F$82:$F$127</c:f>
              <c:numCache>
                <c:formatCode>General</c:formatCode>
                <c:ptCount val="46"/>
                <c:pt idx="15">
                  <c:v>0</c:v>
                </c:pt>
                <c:pt idx="20">
                  <c:v>9.0909090909090912E-2</c:v>
                </c:pt>
                <c:pt idx="25">
                  <c:v>2.564102564102564E-2</c:v>
                </c:pt>
                <c:pt idx="26">
                  <c:v>7.6923076923076927E-2</c:v>
                </c:pt>
                <c:pt idx="27">
                  <c:v>0</c:v>
                </c:pt>
                <c:pt idx="30">
                  <c:v>0</c:v>
                </c:pt>
                <c:pt idx="31">
                  <c:v>0</c:v>
                </c:pt>
                <c:pt idx="38">
                  <c:v>0.69565217391304346</c:v>
                </c:pt>
              </c:numCache>
            </c:numRef>
          </c:val>
        </c:ser>
        <c:ser>
          <c:idx val="1"/>
          <c:order val="1"/>
          <c:tx>
            <c:strRef>
              <c:f>'Fishway-076 CUE'!$G$81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CUE'!$G$82:$G$127</c:f>
              <c:numCache>
                <c:formatCode>General</c:formatCode>
                <c:ptCount val="46"/>
                <c:pt idx="15">
                  <c:v>26.692307692307693</c:v>
                </c:pt>
                <c:pt idx="20">
                  <c:v>38.696969696969695</c:v>
                </c:pt>
                <c:pt idx="25">
                  <c:v>16.820512820512821</c:v>
                </c:pt>
                <c:pt idx="26">
                  <c:v>19.46153846153846</c:v>
                </c:pt>
                <c:pt idx="27">
                  <c:v>10.083333333333334</c:v>
                </c:pt>
                <c:pt idx="30">
                  <c:v>58.096774193548384</c:v>
                </c:pt>
                <c:pt idx="31">
                  <c:v>4.5925925925925926</c:v>
                </c:pt>
                <c:pt idx="38">
                  <c:v>82.869565217391298</c:v>
                </c:pt>
              </c:numCache>
            </c:numRef>
          </c:val>
        </c:ser>
        <c:ser>
          <c:idx val="2"/>
          <c:order val="2"/>
          <c:tx>
            <c:strRef>
              <c:f>'Fishway-076 CUE'!$H$81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CUE'!$H$82:$H$127</c:f>
              <c:numCache>
                <c:formatCode>General</c:formatCode>
                <c:ptCount val="46"/>
                <c:pt idx="5">
                  <c:v>34.9</c:v>
                </c:pt>
                <c:pt idx="10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352384"/>
        <c:axId val="104362752"/>
      </c:barChart>
      <c:catAx>
        <c:axId val="1043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23410734860332"/>
              <c:y val="0.823190840275400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27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362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143897996357013E-2"/>
              <c:y val="0.25217452166305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5238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147598353484501"/>
          <c:y val="0.90435026056525547"/>
          <c:w val="0.5009117029770187"/>
          <c:h val="7.53626231503671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Trout-Nicolston Fishway CUE</a:t>
            </a:r>
          </a:p>
        </c:rich>
      </c:tx>
      <c:layout>
        <c:manualLayout>
          <c:xMode val="edge"/>
          <c:yMode val="edge"/>
          <c:x val="0.17090928179432116"/>
          <c:y val="3.46820809248554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54557399287465"/>
          <c:y val="0.13294816449738714"/>
          <c:w val="0.84000074573929839"/>
          <c:h val="0.543353367945842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CUE'!$N$81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CUE'!$N$82:$N$127</c:f>
              <c:numCache>
                <c:formatCode>General</c:formatCode>
                <c:ptCount val="46"/>
                <c:pt idx="20">
                  <c:v>6.0606060606060608E-2</c:v>
                </c:pt>
                <c:pt idx="25">
                  <c:v>0.10256410256410256</c:v>
                </c:pt>
                <c:pt idx="26">
                  <c:v>0.05</c:v>
                </c:pt>
                <c:pt idx="30">
                  <c:v>3.0303030303030304E-2</c:v>
                </c:pt>
              </c:numCache>
            </c:numRef>
          </c:val>
        </c:ser>
        <c:ser>
          <c:idx val="1"/>
          <c:order val="1"/>
          <c:tx>
            <c:strRef>
              <c:f>'Fishway-076 CUE'!$O$81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CUE'!$O$82:$O$127</c:f>
              <c:numCache>
                <c:formatCode>General</c:formatCode>
                <c:ptCount val="46"/>
                <c:pt idx="20">
                  <c:v>10.212121212121213</c:v>
                </c:pt>
                <c:pt idx="25">
                  <c:v>2.5384615384615383</c:v>
                </c:pt>
                <c:pt idx="26">
                  <c:v>11.225</c:v>
                </c:pt>
                <c:pt idx="30">
                  <c:v>25.242424242424242</c:v>
                </c:pt>
              </c:numCache>
            </c:numRef>
          </c:val>
        </c:ser>
        <c:ser>
          <c:idx val="2"/>
          <c:order val="2"/>
          <c:tx>
            <c:strRef>
              <c:f>'Fishway-076 CUE'!$P$81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CUE'!$P$82:$P$127</c:f>
              <c:numCache>
                <c:formatCode>General</c:formatCode>
                <c:ptCount val="46"/>
                <c:pt idx="15">
                  <c:v>15.76923076923077</c:v>
                </c:pt>
                <c:pt idx="20">
                  <c:v>7.4242424242424239</c:v>
                </c:pt>
                <c:pt idx="25">
                  <c:v>10.487179487179487</c:v>
                </c:pt>
                <c:pt idx="30">
                  <c:v>4.666666666666667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13824"/>
        <c:axId val="104420096"/>
      </c:barChart>
      <c:catAx>
        <c:axId val="10441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81856358864231"/>
              <c:y val="0.823700635686435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200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2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90909090909091E-2"/>
              <c:y val="0.254335563545886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13824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545473633977571"/>
          <c:y val="0.90462549117776458"/>
          <c:w val="0.50000038177046047"/>
          <c:h val="7.514450867052024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Trout-Thornbury Fishway CUE</a:t>
            </a:r>
          </a:p>
        </c:rich>
      </c:tx>
      <c:layout>
        <c:manualLayout>
          <c:xMode val="edge"/>
          <c:yMode val="edge"/>
          <c:x val="0.16152450090744103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CUE'!$W$81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CUE'!$W$82:$W$127</c:f>
              <c:numCache>
                <c:formatCode>General</c:formatCode>
                <c:ptCount val="46"/>
                <c:pt idx="13">
                  <c:v>0.27272727272727271</c:v>
                </c:pt>
                <c:pt idx="14">
                  <c:v>0.34615384615384615</c:v>
                </c:pt>
                <c:pt idx="15">
                  <c:v>0.6875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0.3902439024390244</c:v>
                </c:pt>
                <c:pt idx="26">
                  <c:v>0.7931034482758621</c:v>
                </c:pt>
                <c:pt idx="27">
                  <c:v>0.48148148148148145</c:v>
                </c:pt>
                <c:pt idx="28">
                  <c:v>0.84615384615384615</c:v>
                </c:pt>
                <c:pt idx="29">
                  <c:v>0.58823529411764708</c:v>
                </c:pt>
                <c:pt idx="30">
                  <c:v>0.13043478260869565</c:v>
                </c:pt>
                <c:pt idx="31">
                  <c:v>1.1052631578947369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0.83783783783783783</c:v>
                </c:pt>
              </c:numCache>
            </c:numRef>
          </c:val>
        </c:ser>
        <c:ser>
          <c:idx val="1"/>
          <c:order val="1"/>
          <c:tx>
            <c:strRef>
              <c:f>'Fishway-076 CUE'!$X$81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CUE'!$X$82:$X$127</c:f>
              <c:numCache>
                <c:formatCode>General</c:formatCode>
                <c:ptCount val="46"/>
                <c:pt idx="13">
                  <c:v>43.590909090909093</c:v>
                </c:pt>
                <c:pt idx="14">
                  <c:v>55.115384615384613</c:v>
                </c:pt>
                <c:pt idx="15">
                  <c:v>57.375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13.121951219512194</c:v>
                </c:pt>
                <c:pt idx="26">
                  <c:v>21.068965517241381</c:v>
                </c:pt>
                <c:pt idx="27">
                  <c:v>12.296296296296296</c:v>
                </c:pt>
                <c:pt idx="28">
                  <c:v>14.461538461538462</c:v>
                </c:pt>
                <c:pt idx="29">
                  <c:v>24.823529411764707</c:v>
                </c:pt>
                <c:pt idx="30">
                  <c:v>19.913043478260871</c:v>
                </c:pt>
                <c:pt idx="31">
                  <c:v>13.947368421052632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22.513513513513512</c:v>
                </c:pt>
              </c:numCache>
            </c:numRef>
          </c:val>
        </c:ser>
        <c:ser>
          <c:idx val="2"/>
          <c:order val="2"/>
          <c:tx>
            <c:strRef>
              <c:f>'Fishway-076 CUE'!$Y$81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CUE'!$Y$82:$Y$127</c:f>
              <c:numCache>
                <c:formatCode>General</c:formatCode>
                <c:ptCount val="46"/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7.5384615384615383</c:v>
                </c:pt>
                <c:pt idx="29">
                  <c:v>0.47058823529411764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50304"/>
        <c:axId val="104456576"/>
      </c:barChart>
      <c:catAx>
        <c:axId val="10445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65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5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503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Trout-Milldam Fishway CUE</a:t>
            </a:r>
          </a:p>
        </c:rich>
      </c:tx>
      <c:layout>
        <c:manualLayout>
          <c:xMode val="edge"/>
          <c:yMode val="edge"/>
          <c:x val="0.186594583285784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05820818155603"/>
          <c:y val="0.13218427898336191"/>
          <c:w val="0.84058119724651348"/>
          <c:h val="0.54597854362692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CUE'!$AF$81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CUE'!$AF$82:$AF$127</c:f>
              <c:numCache>
                <c:formatCode>General</c:formatCode>
                <c:ptCount val="46"/>
                <c:pt idx="25">
                  <c:v>0.23076923076923078</c:v>
                </c:pt>
                <c:pt idx="26">
                  <c:v>0.7142857142857143</c:v>
                </c:pt>
                <c:pt idx="27">
                  <c:v>2.6363636363636362</c:v>
                </c:pt>
                <c:pt idx="28">
                  <c:v>4.8529411764705879</c:v>
                </c:pt>
                <c:pt idx="30">
                  <c:v>4</c:v>
                </c:pt>
                <c:pt idx="31">
                  <c:v>0.7142857142857143</c:v>
                </c:pt>
                <c:pt idx="32">
                  <c:v>4.5483870967741939</c:v>
                </c:pt>
                <c:pt idx="33">
                  <c:v>1.967741935483871</c:v>
                </c:pt>
                <c:pt idx="37">
                  <c:v>20.333333333333332</c:v>
                </c:pt>
                <c:pt idx="40">
                  <c:v>10.666666666666666</c:v>
                </c:pt>
              </c:numCache>
            </c:numRef>
          </c:val>
        </c:ser>
        <c:ser>
          <c:idx val="1"/>
          <c:order val="1"/>
          <c:tx>
            <c:strRef>
              <c:f>'Fishway-076 CUE'!$AG$81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CUE'!$AG$82:$AG$127</c:f>
              <c:numCache>
                <c:formatCode>General</c:formatCode>
                <c:ptCount val="46"/>
                <c:pt idx="25">
                  <c:v>6.8076923076923075</c:v>
                </c:pt>
                <c:pt idx="26">
                  <c:v>9.6071428571428577</c:v>
                </c:pt>
                <c:pt idx="27">
                  <c:v>6.7727272727272725</c:v>
                </c:pt>
                <c:pt idx="28">
                  <c:v>7.2647058823529411</c:v>
                </c:pt>
                <c:pt idx="30">
                  <c:v>8.1999999999999993</c:v>
                </c:pt>
                <c:pt idx="31">
                  <c:v>1.5</c:v>
                </c:pt>
                <c:pt idx="32">
                  <c:v>9.7741935483870961</c:v>
                </c:pt>
                <c:pt idx="33">
                  <c:v>3.3225806451612905</c:v>
                </c:pt>
                <c:pt idx="37">
                  <c:v>29.333333333333332</c:v>
                </c:pt>
                <c:pt idx="40">
                  <c:v>30.333333333333332</c:v>
                </c:pt>
              </c:numCache>
            </c:numRef>
          </c:val>
        </c:ser>
        <c:ser>
          <c:idx val="2"/>
          <c:order val="2"/>
          <c:tx>
            <c:strRef>
              <c:f>'Fishway-076 CUE'!$AH$81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CUE'!$A$82:$A$127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CUE'!$AH$82:$AH$127</c:f>
              <c:numCache>
                <c:formatCode>General</c:formatCode>
                <c:ptCount val="46"/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7">
                  <c:v>0</c:v>
                </c:pt>
                <c:pt idx="4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487168"/>
        <c:axId val="104493440"/>
      </c:barChart>
      <c:catAx>
        <c:axId val="1044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174008140286809"/>
              <c:y val="0.824715057169577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9344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4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8985507246376812E-2"/>
              <c:y val="0.255747729809635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487168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615999087070639"/>
          <c:y val="0.90517482728452048"/>
          <c:w val="0.498189356765187"/>
          <c:h val="7.471294536458805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Rainbow Trout-Georgian Bay CUE</a:t>
            </a:r>
          </a:p>
        </c:rich>
      </c:tx>
      <c:layout>
        <c:manualLayout>
          <c:xMode val="edge"/>
          <c:yMode val="edge"/>
          <c:x val="0.21052631578947367"/>
          <c:y val="3.45821325648415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82032667876588"/>
          <c:y val="0.13256484149855907"/>
          <c:w val="0.82577132486388383"/>
          <c:h val="0.544668587896253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'Fishway-076 CUE'!$F$152</c:f>
              <c:strCache>
                <c:ptCount val="1"/>
                <c:pt idx="0">
                  <c:v>Clipped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CUE'!$F$153:$F$198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0.27272727272727271</c:v>
                </c:pt>
                <c:pt idx="14">
                  <c:v>0.34615384615384615</c:v>
                </c:pt>
                <c:pt idx="15">
                  <c:v>0.2</c:v>
                </c:pt>
                <c:pt idx="16">
                  <c:v>0.18181818181818182</c:v>
                </c:pt>
                <c:pt idx="17">
                  <c:v>0.56097560975609762</c:v>
                </c:pt>
                <c:pt idx="18">
                  <c:v>0</c:v>
                </c:pt>
                <c:pt idx="19">
                  <c:v>0</c:v>
                </c:pt>
                <c:pt idx="20">
                  <c:v>7.575757575757576E-2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0.14482758620689656</c:v>
                </c:pt>
                <c:pt idx="26">
                  <c:v>0.29411764705882354</c:v>
                </c:pt>
                <c:pt idx="27">
                  <c:v>0.72602739726027399</c:v>
                </c:pt>
                <c:pt idx="28">
                  <c:v>2.2999999999999998</c:v>
                </c:pt>
                <c:pt idx="29">
                  <c:v>20</c:v>
                </c:pt>
                <c:pt idx="30">
                  <c:v>3.4188034188034191E-2</c:v>
                </c:pt>
                <c:pt idx="31">
                  <c:v>3.5270270270270272</c:v>
                </c:pt>
                <c:pt idx="32">
                  <c:v>1.2903225806451613</c:v>
                </c:pt>
                <c:pt idx="33">
                  <c:v>9.0967741935483879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</c:v>
                </c:pt>
                <c:pt idx="39">
                  <c:v>0.83783783783783783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'Fishway-076 CUE'!$G$152</c:f>
              <c:strCache>
                <c:ptCount val="1"/>
                <c:pt idx="0">
                  <c:v>Unclipped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CUE'!$G$153:$G$198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43.590909090909093</c:v>
                </c:pt>
                <c:pt idx="14">
                  <c:v>55.115384615384613</c:v>
                </c:pt>
                <c:pt idx="15">
                  <c:v>26.154545454545456</c:v>
                </c:pt>
                <c:pt idx="16">
                  <c:v>64.590909090909093</c:v>
                </c:pt>
                <c:pt idx="17">
                  <c:v>66.756097560975604</c:v>
                </c:pt>
                <c:pt idx="18">
                  <c:v>0</c:v>
                </c:pt>
                <c:pt idx="19">
                  <c:v>0</c:v>
                </c:pt>
                <c:pt idx="20">
                  <c:v>24.454545454545453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10.137931034482758</c:v>
                </c:pt>
                <c:pt idx="26">
                  <c:v>15.352941176470589</c:v>
                </c:pt>
                <c:pt idx="27">
                  <c:v>9.9041095890410951</c:v>
                </c:pt>
                <c:pt idx="28">
                  <c:v>10.383333333333333</c:v>
                </c:pt>
                <c:pt idx="29">
                  <c:v>24.823529411764707</c:v>
                </c:pt>
                <c:pt idx="30">
                  <c:v>28.529914529914532</c:v>
                </c:pt>
                <c:pt idx="31">
                  <c:v>5.8243243243243246</c:v>
                </c:pt>
                <c:pt idx="32">
                  <c:v>9.7741935483870961</c:v>
                </c:pt>
                <c:pt idx="33">
                  <c:v>3.3225806451612905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29.333333333333332</c:v>
                </c:pt>
                <c:pt idx="38">
                  <c:v>82.869565217391298</c:v>
                </c:pt>
                <c:pt idx="39">
                  <c:v>22.513513513513512</c:v>
                </c:pt>
                <c:pt idx="40">
                  <c:v>30.333333333333332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'Fishway-076 CUE'!$H$152</c:f>
              <c:strCache>
                <c:ptCount val="1"/>
                <c:pt idx="0">
                  <c:v>Clips Unknown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'Fishway-076 CUE'!$A$153:$A$198</c:f>
              <c:numCache>
                <c:formatCode>General</c:formatCode>
                <c:ptCount val="4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</c:numCache>
            </c:numRef>
          </c:cat>
          <c:val>
            <c:numRef>
              <c:f>'Fishway-076 CUE'!$H$153:$H$198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67.5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44.355555555555554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5.5909090909090908</c:v>
                </c:pt>
                <c:pt idx="16">
                  <c:v>0</c:v>
                </c:pt>
                <c:pt idx="17">
                  <c:v>0</c:v>
                </c:pt>
                <c:pt idx="18">
                  <c:v>138.5</c:v>
                </c:pt>
                <c:pt idx="19">
                  <c:v>0</c:v>
                </c:pt>
                <c:pt idx="20">
                  <c:v>3.7121212121212119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2.8206896551724139</c:v>
                </c:pt>
                <c:pt idx="26">
                  <c:v>0</c:v>
                </c:pt>
                <c:pt idx="27">
                  <c:v>0</c:v>
                </c:pt>
                <c:pt idx="28">
                  <c:v>3.2666666666666666</c:v>
                </c:pt>
                <c:pt idx="29">
                  <c:v>0.47058823529411764</c:v>
                </c:pt>
                <c:pt idx="30">
                  <c:v>1.3162393162393162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4536704"/>
        <c:axId val="104547072"/>
      </c:barChart>
      <c:catAx>
        <c:axId val="1045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813067150635207"/>
              <c:y val="0.82420749279538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47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4547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Catch Per Day</a:t>
                </a:r>
              </a:p>
            </c:rich>
          </c:tx>
          <c:layout>
            <c:manualLayout>
              <c:xMode val="edge"/>
              <c:yMode val="edge"/>
              <c:x val="2.9038112522686024E-2"/>
              <c:y val="0.25360230547550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536704"/>
        <c:crosses val="autoZero"/>
        <c:crossBetween val="between"/>
        <c:majorUnit val="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1215970961887479"/>
          <c:y val="0.90489913544668588"/>
          <c:w val="0.49909255898366606"/>
          <c:h val="7.49279538904898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Trout-Wild Versus Stocked</a:t>
            </a:r>
          </a:p>
        </c:rich>
      </c:tx>
      <c:layout>
        <c:manualLayout>
          <c:xMode val="edge"/>
          <c:yMode val="edge"/>
          <c:x val="0.18123011322613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57630236192602"/>
          <c:y val="0.17839195979899497"/>
          <c:w val="0.70064835635422407"/>
          <c:h val="0.648241206030150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Data'!$J$2</c:f>
              <c:strCache>
                <c:ptCount val="1"/>
                <c:pt idx="0">
                  <c:v>Wild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Data'!$J$3:$J$4</c:f>
              <c:numCache>
                <c:formatCode>General</c:formatCode>
                <c:ptCount val="2"/>
                <c:pt idx="0">
                  <c:v>71.910112359550567</c:v>
                </c:pt>
                <c:pt idx="1">
                  <c:v>73.333333333333329</c:v>
                </c:pt>
              </c:numCache>
            </c:numRef>
          </c:val>
        </c:ser>
        <c:ser>
          <c:idx val="1"/>
          <c:order val="1"/>
          <c:tx>
            <c:strRef>
              <c:f>'Maitland Volunteer Data'!$K$2</c:f>
              <c:strCache>
                <c:ptCount val="1"/>
                <c:pt idx="0">
                  <c:v>Stocked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Data'!$K$3:$K$4</c:f>
              <c:numCache>
                <c:formatCode>General</c:formatCode>
                <c:ptCount val="2"/>
                <c:pt idx="0">
                  <c:v>28.08988764044944</c:v>
                </c:pt>
                <c:pt idx="1">
                  <c:v>26.666666666666668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73984"/>
        <c:axId val="104875904"/>
      </c:barChart>
      <c:catAx>
        <c:axId val="1048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220132677590055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7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414572864321608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73984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702401277510211"/>
          <c:y val="0.44974874371859297"/>
          <c:w val="0.11003253234122434"/>
          <c:h val="0.108040201005025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Creels-Brown Trout Targeted Effort</a:t>
            </a:r>
          </a:p>
        </c:rich>
      </c:tx>
      <c:layout>
        <c:manualLayout>
          <c:xMode val="edge"/>
          <c:yMode val="edge"/>
          <c:x val="0.344051784523719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51780226163888"/>
          <c:y val="0.11691570690421647"/>
          <c:w val="0.82797492650262394"/>
          <c:h val="0.61940448976914686"/>
        </c:manualLayout>
      </c:layout>
      <c:lineChart>
        <c:grouping val="standard"/>
        <c:varyColors val="0"/>
        <c:ser>
          <c:idx val="1"/>
          <c:order val="0"/>
          <c:tx>
            <c:strRef>
              <c:f>'Creel-Effort'!$C$83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'Creel-Effort'!$C$84:$C$100</c:f>
              <c:numCache>
                <c:formatCode>General</c:formatCode>
                <c:ptCount val="17"/>
                <c:pt idx="0">
                  <c:v>1463</c:v>
                </c:pt>
                <c:pt idx="1">
                  <c:v>75</c:v>
                </c:pt>
                <c:pt idx="2">
                  <c:v>124</c:v>
                </c:pt>
                <c:pt idx="3">
                  <c:v>370</c:v>
                </c:pt>
                <c:pt idx="6">
                  <c:v>83</c:v>
                </c:pt>
                <c:pt idx="7">
                  <c:v>957</c:v>
                </c:pt>
                <c:pt idx="8">
                  <c:v>624</c:v>
                </c:pt>
                <c:pt idx="16">
                  <c:v>43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'Creel-Effort'!$D$83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'Creel-Effort'!$A$84:$A$100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'Creel-Effort'!$D$84:$D$100</c:f>
              <c:numCache>
                <c:formatCode>General</c:formatCode>
                <c:ptCount val="17"/>
                <c:pt idx="6">
                  <c:v>156</c:v>
                </c:pt>
                <c:pt idx="7">
                  <c:v>282</c:v>
                </c:pt>
                <c:pt idx="9">
                  <c:v>956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30848"/>
        <c:axId val="102833152"/>
      </c:lineChart>
      <c:catAx>
        <c:axId val="10283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697782953979623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33152"/>
        <c:scaling>
          <c:orientation val="minMax"/>
          <c:max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Rod Hours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4079680338465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30848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048265269092166"/>
          <c:y val="0.92288792259176555"/>
          <c:w val="0.42443763661375128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Maitland River Rainbow Trout-Repeat Spawner Rate</a:t>
            </a:r>
          </a:p>
        </c:rich>
      </c:tx>
      <c:layout>
        <c:manualLayout>
          <c:xMode val="edge"/>
          <c:yMode val="edge"/>
          <c:x val="0.17770614699010764"/>
          <c:y val="3.2581453634085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831999564569527"/>
          <c:y val="0.17794529768096431"/>
          <c:w val="0.71082447024597872"/>
          <c:h val="0.649124395765771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'Maitland Volunteer Data'!$J$13</c:f>
              <c:strCache>
                <c:ptCount val="1"/>
                <c:pt idx="0">
                  <c:v>Maiden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Data'!$J$14:$J$15</c:f>
              <c:numCache>
                <c:formatCode>General</c:formatCode>
                <c:ptCount val="2"/>
                <c:pt idx="0">
                  <c:v>56.140350877192979</c:v>
                </c:pt>
                <c:pt idx="1">
                  <c:v>62.264150943396224</c:v>
                </c:pt>
              </c:numCache>
            </c:numRef>
          </c:val>
        </c:ser>
        <c:ser>
          <c:idx val="1"/>
          <c:order val="1"/>
          <c:tx>
            <c:strRef>
              <c:f>'Maitland Volunteer Data'!$K$13</c:f>
              <c:strCache>
                <c:ptCount val="1"/>
                <c:pt idx="0">
                  <c:v>Repeat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'Maitland Volunteer Data'!$F$14:$F$15</c:f>
              <c:numCache>
                <c:formatCode>General</c:formatCode>
                <c:ptCount val="2"/>
                <c:pt idx="0">
                  <c:v>2001</c:v>
                </c:pt>
                <c:pt idx="1">
                  <c:v>2002</c:v>
                </c:pt>
              </c:numCache>
            </c:numRef>
          </c:cat>
          <c:val>
            <c:numRef>
              <c:f>'Maitland Volunteer Data'!$K$14:$K$15</c:f>
              <c:numCache>
                <c:formatCode>General</c:formatCode>
                <c:ptCount val="2"/>
                <c:pt idx="0">
                  <c:v>43.859649122807014</c:v>
                </c:pt>
                <c:pt idx="1">
                  <c:v>37.735849056603776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893440"/>
        <c:axId val="104907904"/>
      </c:barChart>
      <c:catAx>
        <c:axId val="1048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788402257472258"/>
              <c:y val="0.90476400976193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9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0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413534887086482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893440"/>
        <c:crosses val="autoZero"/>
        <c:crossBetween val="between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691505645800739"/>
          <c:y val="0.44862260638472817"/>
          <c:w val="0.10016155088852985"/>
          <c:h val="0.1077696866839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SSA Chinook Salmon Stocking
Versus Fin Clip Returns at Salmon Spectacular</a:t>
            </a:r>
          </a:p>
        </c:rich>
      </c:tx>
      <c:layout>
        <c:manualLayout>
          <c:xMode val="edge"/>
          <c:yMode val="edge"/>
          <c:x val="0.23615160349854228"/>
          <c:y val="1.4150943396226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56851311953352"/>
          <c:y val="0.13679261036147825"/>
          <c:w val="0.7711370262390671"/>
          <c:h val="0.613208253344557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'Derby-Clipped'!$C$4</c:f>
              <c:strCache>
                <c:ptCount val="1"/>
                <c:pt idx="0">
                  <c:v>SSA Stocking 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'Derby-Clipped'!$A$6:$A$26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'Derby-Clipped'!$E$6:$E$26</c:f>
              <c:numCache>
                <c:formatCode>General</c:formatCode>
                <c:ptCount val="21"/>
                <c:pt idx="0">
                  <c:v>251287</c:v>
                </c:pt>
                <c:pt idx="1">
                  <c:v>206465</c:v>
                </c:pt>
                <c:pt idx="2">
                  <c:v>201534</c:v>
                </c:pt>
                <c:pt idx="3">
                  <c:v>220918</c:v>
                </c:pt>
                <c:pt idx="4">
                  <c:v>193752</c:v>
                </c:pt>
                <c:pt idx="5">
                  <c:v>211720</c:v>
                </c:pt>
                <c:pt idx="6">
                  <c:v>184000</c:v>
                </c:pt>
                <c:pt idx="7">
                  <c:v>233598</c:v>
                </c:pt>
                <c:pt idx="8">
                  <c:v>225000</c:v>
                </c:pt>
                <c:pt idx="9">
                  <c:v>249341</c:v>
                </c:pt>
                <c:pt idx="10">
                  <c:v>204774</c:v>
                </c:pt>
                <c:pt idx="11">
                  <c:v>113915</c:v>
                </c:pt>
                <c:pt idx="12">
                  <c:v>153360</c:v>
                </c:pt>
                <c:pt idx="13">
                  <c:v>201171</c:v>
                </c:pt>
                <c:pt idx="14">
                  <c:v>185610</c:v>
                </c:pt>
                <c:pt idx="15">
                  <c:v>189234</c:v>
                </c:pt>
                <c:pt idx="16">
                  <c:v>80000</c:v>
                </c:pt>
                <c:pt idx="17">
                  <c:v>48745</c:v>
                </c:pt>
                <c:pt idx="18">
                  <c:v>71276</c:v>
                </c:pt>
                <c:pt idx="19">
                  <c:v>87713</c:v>
                </c:pt>
                <c:pt idx="20">
                  <c:v>82786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163008"/>
        <c:axId val="103165312"/>
      </c:barChart>
      <c:lineChart>
        <c:grouping val="standard"/>
        <c:varyColors val="0"/>
        <c:ser>
          <c:idx val="0"/>
          <c:order val="1"/>
          <c:tx>
            <c:strRef>
              <c:f>'Derby-Clipped'!$B$4</c:f>
              <c:strCache>
                <c:ptCount val="1"/>
                <c:pt idx="0">
                  <c:v>UGLMU Fin Clip Observations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'Derby-Clipped'!$B$6:$B$26</c:f>
              <c:numCache>
                <c:formatCode>General</c:formatCode>
                <c:ptCount val="21"/>
                <c:pt idx="2">
                  <c:v>13.755458515283841</c:v>
                </c:pt>
                <c:pt idx="3">
                  <c:v>10.433884297520661</c:v>
                </c:pt>
                <c:pt idx="4">
                  <c:v>0.13386880856760375</c:v>
                </c:pt>
                <c:pt idx="5">
                  <c:v>0.16680567139282734</c:v>
                </c:pt>
                <c:pt idx="6">
                  <c:v>0.27777777777777779</c:v>
                </c:pt>
                <c:pt idx="7">
                  <c:v>0.24420024420024419</c:v>
                </c:pt>
                <c:pt idx="8">
                  <c:v>0.32102728731942215</c:v>
                </c:pt>
                <c:pt idx="9">
                  <c:v>6.9672131147540979</c:v>
                </c:pt>
                <c:pt idx="10">
                  <c:v>16.326530612244898</c:v>
                </c:pt>
                <c:pt idx="11">
                  <c:v>1.8518518518518516</c:v>
                </c:pt>
                <c:pt idx="12">
                  <c:v>2.8795811518324608</c:v>
                </c:pt>
                <c:pt idx="13">
                  <c:v>4.7619047619047619</c:v>
                </c:pt>
                <c:pt idx="14">
                  <c:v>7.711757269279393</c:v>
                </c:pt>
                <c:pt idx="15">
                  <c:v>0.54151624548736454</c:v>
                </c:pt>
                <c:pt idx="16">
                  <c:v>1.9607843137254901</c:v>
                </c:pt>
                <c:pt idx="17">
                  <c:v>34.542586750788644</c:v>
                </c:pt>
                <c:pt idx="18">
                  <c:v>39.122807017543856</c:v>
                </c:pt>
                <c:pt idx="19">
                  <c:v>36.820083682008367</c:v>
                </c:pt>
                <c:pt idx="20">
                  <c:v>27.964601769911507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67488"/>
        <c:axId val="103169024"/>
      </c:lineChart>
      <c:catAx>
        <c:axId val="10316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9708454810495628"/>
              <c:y val="0.86085004704600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5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6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Stocked</a:t>
                </a:r>
              </a:p>
            </c:rich>
          </c:tx>
          <c:layout>
            <c:manualLayout>
              <c:xMode val="edge"/>
              <c:yMode val="edge"/>
              <c:x val="2.3323615160349854E-2"/>
              <c:y val="0.3160379834596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3008"/>
        <c:crosses val="autoZero"/>
        <c:crossBetween val="between"/>
      </c:valAx>
      <c:catAx>
        <c:axId val="103167488"/>
        <c:scaling>
          <c:orientation val="minMax"/>
        </c:scaling>
        <c:delete val="1"/>
        <c:axPos val="b"/>
        <c:majorTickMark val="out"/>
        <c:minorTickMark val="none"/>
        <c:tickLblPos val="nextTo"/>
        <c:crossAx val="103169024"/>
        <c:crosses val="autoZero"/>
        <c:auto val="0"/>
        <c:lblAlgn val="ctr"/>
        <c:lblOffset val="100"/>
        <c:noMultiLvlLbl val="0"/>
      </c:catAx>
      <c:valAx>
        <c:axId val="10316902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 Fin Clipped</a:t>
                </a:r>
              </a:p>
            </c:rich>
          </c:tx>
          <c:layout>
            <c:manualLayout>
              <c:xMode val="edge"/>
              <c:yMode val="edge"/>
              <c:x val="0.94460641399416911"/>
              <c:y val="0.268868172138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167488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7551020408163263"/>
          <c:y val="0.92688778289506257"/>
          <c:w val="0.48979591836734693"/>
          <c:h val="5.66037735849056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Rainbow Trout</a:t>
            </a:r>
          </a:p>
        </c:rich>
      </c:tx>
      <c:layout>
        <c:manualLayout>
          <c:xMode val="edge"/>
          <c:yMode val="edge"/>
          <c:x val="0.17313949833940659"/>
          <c:y val="2.86458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500031789224725"/>
          <c:w val="0.85437028211323407"/>
          <c:h val="0.58333481683048716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'Derby-Clipped'!$D$33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'Derby-Clipped'!$D$34:$D$52</c:f>
              <c:numCache>
                <c:formatCode>0.0</c:formatCode>
                <c:ptCount val="19"/>
                <c:pt idx="0">
                  <c:v>0</c:v>
                </c:pt>
                <c:pt idx="1">
                  <c:v>30</c:v>
                </c:pt>
                <c:pt idx="2">
                  <c:v>3.8961038961038961</c:v>
                </c:pt>
                <c:pt idx="3">
                  <c:v>6.0606060606060606</c:v>
                </c:pt>
                <c:pt idx="4">
                  <c:v>6.9306930693069315</c:v>
                </c:pt>
                <c:pt idx="5">
                  <c:v>11.538461538461538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10</c:v>
                </c:pt>
                <c:pt idx="10">
                  <c:v>4</c:v>
                </c:pt>
                <c:pt idx="11">
                  <c:v>1.9801980198019802</c:v>
                </c:pt>
                <c:pt idx="12">
                  <c:v>4.5454545454545459</c:v>
                </c:pt>
                <c:pt idx="13">
                  <c:v>4.3478260869565215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'Derby-Clipped'!$J$33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'Derby-Clipped'!$J$34:$J$52</c:f>
              <c:numCache>
                <c:formatCode>0.0</c:formatCode>
                <c:ptCount val="19"/>
                <c:pt idx="0">
                  <c:v>0</c:v>
                </c:pt>
                <c:pt idx="1">
                  <c:v>20</c:v>
                </c:pt>
                <c:pt idx="2">
                  <c:v>2.5974025974025974</c:v>
                </c:pt>
                <c:pt idx="3">
                  <c:v>3.0303030303030303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11.111111111111111</c:v>
                </c:pt>
                <c:pt idx="8">
                  <c:v>0</c:v>
                </c:pt>
                <c:pt idx="9">
                  <c:v>5</c:v>
                </c:pt>
                <c:pt idx="10">
                  <c:v>0.8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2.9411764705882351</c:v>
                </c:pt>
                <c:pt idx="16">
                  <c:v>0</c:v>
                </c:pt>
                <c:pt idx="17">
                  <c:v>0</c:v>
                </c:pt>
                <c:pt idx="18">
                  <c:v>2.8571428571428572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2816"/>
        <c:axId val="103205120"/>
      </c:lineChart>
      <c:catAx>
        <c:axId val="1032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27269406858124"/>
              <c:y val="0.82812718722659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05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5521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02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8835019408981641"/>
          <c:y val="0.91927329396325463"/>
          <c:w val="0.32362510511428788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Spectacular-Fin Clipped Lake Trout</a:t>
            </a:r>
          </a:p>
        </c:rich>
      </c:tx>
      <c:layout>
        <c:manualLayout>
          <c:xMode val="edge"/>
          <c:yMode val="edge"/>
          <c:x val="0.19870776249899294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31673149479653"/>
          <c:y val="0.1246754827966249"/>
          <c:w val="0.86106691509342426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'Derby-Clipped'!$D$79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'Derby-Clipped'!$A$80:$A$98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'Derby-Clipped'!$D$80:$D$98</c:f>
              <c:numCache>
                <c:formatCode>General</c:formatCode>
                <c:ptCount val="19"/>
                <c:pt idx="4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60</c:v>
                </c:pt>
                <c:pt idx="11">
                  <c:v>100</c:v>
                </c:pt>
                <c:pt idx="12">
                  <c:v>85.393258426966284</c:v>
                </c:pt>
                <c:pt idx="13">
                  <c:v>90.666666666666657</c:v>
                </c:pt>
                <c:pt idx="14">
                  <c:v>70.238095238095227</c:v>
                </c:pt>
                <c:pt idx="15">
                  <c:v>70.434782608695656</c:v>
                </c:pt>
                <c:pt idx="16">
                  <c:v>50</c:v>
                </c:pt>
                <c:pt idx="17">
                  <c:v>63.636363636363633</c:v>
                </c:pt>
                <c:pt idx="18">
                  <c:v>54.54545454545454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21504"/>
        <c:axId val="103244544"/>
      </c:lineChart>
      <c:catAx>
        <c:axId val="1032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19420028069996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21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495995149233161"/>
          <c:y val="0.9194816102532638"/>
          <c:w val="0.14378046039883141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Rainbow Trout</a:t>
            </a:r>
          </a:p>
        </c:rich>
      </c:tx>
      <c:layout>
        <c:manualLayout>
          <c:xMode val="edge"/>
          <c:yMode val="edge"/>
          <c:x val="0.29079176896102849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00816037724686"/>
          <c:y val="0.1246754827966249"/>
          <c:w val="0.87237548621097394"/>
          <c:h val="0.58441632560917922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'Derby-Clipped'!$D$102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'Derby-Clipped'!$D$103:$D$121</c:f>
              <c:numCache>
                <c:formatCode>General</c:formatCode>
                <c:ptCount val="19"/>
                <c:pt idx="0">
                  <c:v>10.227272727272728</c:v>
                </c:pt>
                <c:pt idx="1">
                  <c:v>14.814814814814813</c:v>
                </c:pt>
                <c:pt idx="2">
                  <c:v>8</c:v>
                </c:pt>
                <c:pt idx="3">
                  <c:v>11.811023622047244</c:v>
                </c:pt>
                <c:pt idx="4">
                  <c:v>22.807017543859647</c:v>
                </c:pt>
                <c:pt idx="5">
                  <c:v>26.47058823529412</c:v>
                </c:pt>
                <c:pt idx="6">
                  <c:v>20.73170731707317</c:v>
                </c:pt>
                <c:pt idx="7">
                  <c:v>35.2112676056338</c:v>
                </c:pt>
                <c:pt idx="8">
                  <c:v>8.3333333333333321</c:v>
                </c:pt>
                <c:pt idx="9">
                  <c:v>0</c:v>
                </c:pt>
                <c:pt idx="10">
                  <c:v>28.125</c:v>
                </c:pt>
                <c:pt idx="11">
                  <c:v>6.8965517241379306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'Derby-Clipped'!$J$102</c:f>
              <c:strCache>
                <c:ptCount val="1"/>
                <c:pt idx="0">
                  <c:v>CFWIP Clips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'Derby-Clipped'!$J$103:$J$121</c:f>
              <c:numCache>
                <c:formatCode>General</c:formatCode>
                <c:ptCount val="19"/>
                <c:pt idx="0">
                  <c:v>2.2727272727272729</c:v>
                </c:pt>
                <c:pt idx="1">
                  <c:v>5.3497942386831276</c:v>
                </c:pt>
                <c:pt idx="2">
                  <c:v>4</c:v>
                </c:pt>
                <c:pt idx="3">
                  <c:v>3.1496062992125982</c:v>
                </c:pt>
                <c:pt idx="4">
                  <c:v>0</c:v>
                </c:pt>
                <c:pt idx="5">
                  <c:v>1.4705882352941175</c:v>
                </c:pt>
                <c:pt idx="6">
                  <c:v>1.2195121951219512</c:v>
                </c:pt>
                <c:pt idx="7">
                  <c:v>9.8591549295774641</c:v>
                </c:pt>
                <c:pt idx="8">
                  <c:v>0</c:v>
                </c:pt>
                <c:pt idx="9">
                  <c:v>0</c:v>
                </c:pt>
                <c:pt idx="10">
                  <c:v>3.125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1.4492753623188406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3984"/>
        <c:axId val="103305216"/>
      </c:lineChart>
      <c:catAx>
        <c:axId val="103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534767362480338"/>
              <c:y val="0.82857251934417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0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0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4675870061696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73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964492725969834"/>
          <c:y val="0.9194816102532638"/>
          <c:w val="0.3231021162742379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Derby-Fin Clipped Lake Trout</a:t>
            </a:r>
          </a:p>
        </c:rich>
      </c:tx>
      <c:layout>
        <c:manualLayout>
          <c:xMode val="edge"/>
          <c:yMode val="edge"/>
          <c:x val="0.31612903225806449"/>
          <c:y val="2.8497409326424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12903225806452"/>
          <c:y val="0.12435233160621761"/>
          <c:w val="0.8612903225806452"/>
          <c:h val="0.58549222797927458"/>
        </c:manualLayout>
      </c:layout>
      <c:lineChart>
        <c:grouping val="standard"/>
        <c:varyColors val="0"/>
        <c:ser>
          <c:idx val="0"/>
          <c:order val="0"/>
          <c:tx>
            <c:strRef>
              <c:f>'Derby-Clipped'!$D$149</c:f>
              <c:strCache>
                <c:ptCount val="1"/>
                <c:pt idx="0">
                  <c:v>All Clips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'Derby-Clipped'!$A$34:$A$52</c:f>
              <c:strCache>
                <c:ptCount val="1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</c:strCache>
            </c:strRef>
          </c:cat>
          <c:val>
            <c:numRef>
              <c:f>'Derby-Clipped'!$D$150:$D$168</c:f>
              <c:numCache>
                <c:formatCode>General</c:formatCode>
                <c:ptCount val="19"/>
                <c:pt idx="0">
                  <c:v>0</c:v>
                </c:pt>
                <c:pt idx="1">
                  <c:v>76.271186440677965</c:v>
                </c:pt>
                <c:pt idx="2">
                  <c:v>0</c:v>
                </c:pt>
                <c:pt idx="3">
                  <c:v>0</c:v>
                </c:pt>
                <c:pt idx="4">
                  <c:v>94.642857142857139</c:v>
                </c:pt>
                <c:pt idx="5">
                  <c:v>92.424242424242422</c:v>
                </c:pt>
                <c:pt idx="6">
                  <c:v>84.375</c:v>
                </c:pt>
                <c:pt idx="7">
                  <c:v>88.732394366197184</c:v>
                </c:pt>
                <c:pt idx="8">
                  <c:v>70.588235294117652</c:v>
                </c:pt>
                <c:pt idx="9">
                  <c:v>100</c:v>
                </c:pt>
                <c:pt idx="10">
                  <c:v>82.35294117647058</c:v>
                </c:pt>
                <c:pt idx="11">
                  <c:v>70.652173913043484</c:v>
                </c:pt>
                <c:pt idx="12">
                  <c:v>67.567567567567565</c:v>
                </c:pt>
                <c:pt idx="13">
                  <c:v>81.25</c:v>
                </c:pt>
                <c:pt idx="14">
                  <c:v>67.948717948717956</c:v>
                </c:pt>
                <c:pt idx="15">
                  <c:v>72.340425531914903</c:v>
                </c:pt>
                <c:pt idx="16">
                  <c:v>63.855421686746979</c:v>
                </c:pt>
                <c:pt idx="17">
                  <c:v>45</c:v>
                </c:pt>
                <c:pt idx="18">
                  <c:v>17.777777777777779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25696"/>
        <c:axId val="103328000"/>
      </c:lineChart>
      <c:catAx>
        <c:axId val="1033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9677419354839"/>
              <c:y val="0.82901554404145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2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Proportion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642487046632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256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7580645161290325"/>
          <c:y val="0.9196891191709845"/>
          <c:w val="0.1435483870967742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Derby Winning Weights-Chinook Salmon</a:t>
            </a:r>
          </a:p>
        </c:rich>
      </c:tx>
      <c:layout>
        <c:manualLayout>
          <c:xMode val="edge"/>
          <c:yMode val="edge"/>
          <c:x val="0.24433690934264282"/>
          <c:y val="2.94736842105263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17815972984888"/>
          <c:y val="0.1136843273893168"/>
          <c:w val="0.87216966299059306"/>
          <c:h val="0.66315857643768139"/>
        </c:manualLayout>
      </c:layout>
      <c:lineChart>
        <c:grouping val="standard"/>
        <c:varyColors val="0"/>
        <c:ser>
          <c:idx val="0"/>
          <c:order val="0"/>
          <c:tx>
            <c:strRef>
              <c:f>'Derby-Winners'!$B$2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'Derby-Winners'!$A$3:$A$27</c:f>
              <c:numCache>
                <c:formatCode>General</c:formatCode>
                <c:ptCount val="25"/>
                <c:pt idx="0">
                  <c:v>1988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</c:numCache>
            </c:numRef>
          </c:cat>
          <c:val>
            <c:numRef>
              <c:f>'Derby-Winners'!$B$3:$B$27</c:f>
              <c:numCache>
                <c:formatCode>0.00</c:formatCode>
                <c:ptCount val="25"/>
                <c:pt idx="0">
                  <c:v>14.972919999999998</c:v>
                </c:pt>
                <c:pt idx="1">
                  <c:v>14.03314</c:v>
                </c:pt>
                <c:pt idx="2">
                  <c:v>15.281639999999998</c:v>
                </c:pt>
                <c:pt idx="3">
                  <c:v>15.92632</c:v>
                </c:pt>
                <c:pt idx="4">
                  <c:v>16.498360000000002</c:v>
                </c:pt>
                <c:pt idx="5">
                  <c:v>16.021660000000001</c:v>
                </c:pt>
                <c:pt idx="6">
                  <c:v>12.775559999999999</c:v>
                </c:pt>
                <c:pt idx="7">
                  <c:v>13.665400000000002</c:v>
                </c:pt>
                <c:pt idx="8">
                  <c:v>14.29646</c:v>
                </c:pt>
                <c:pt idx="9">
                  <c:v>13.847</c:v>
                </c:pt>
                <c:pt idx="10">
                  <c:v>10.986799999999999</c:v>
                </c:pt>
                <c:pt idx="11">
                  <c:v>13.896940000000001</c:v>
                </c:pt>
                <c:pt idx="12">
                  <c:v>13.60638</c:v>
                </c:pt>
                <c:pt idx="13">
                  <c:v>12.870900000000001</c:v>
                </c:pt>
                <c:pt idx="14">
                  <c:v>11.903879999999999</c:v>
                </c:pt>
                <c:pt idx="15">
                  <c:v>9.8064000000000018</c:v>
                </c:pt>
                <c:pt idx="16">
                  <c:v>9.143559999999999</c:v>
                </c:pt>
                <c:pt idx="17">
                  <c:v>10.57366</c:v>
                </c:pt>
                <c:pt idx="18">
                  <c:v>10.873299999999999</c:v>
                </c:pt>
                <c:pt idx="19">
                  <c:v>9.0709199999999992</c:v>
                </c:pt>
                <c:pt idx="20">
                  <c:v>10.187760000000001</c:v>
                </c:pt>
                <c:pt idx="21">
                  <c:v>9.8290999999999986</c:v>
                </c:pt>
                <c:pt idx="22">
                  <c:v>8.7394999999999996</c:v>
                </c:pt>
                <c:pt idx="23">
                  <c:v>9.6066399999999987</c:v>
                </c:pt>
                <c:pt idx="24">
                  <c:v>9.3614800000000002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'Derby-Winners'!$C$2</c:f>
              <c:strCache>
                <c:ptCount val="1"/>
                <c:pt idx="0">
                  <c:v>Chantry Derby 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'Derby-Winners'!$C$3:$C$27</c:f>
              <c:numCache>
                <c:formatCode>0.00</c:formatCode>
                <c:ptCount val="25"/>
                <c:pt idx="8">
                  <c:v>14.31</c:v>
                </c:pt>
                <c:pt idx="9">
                  <c:v>10.369</c:v>
                </c:pt>
                <c:pt idx="10">
                  <c:v>9.6790000000000003</c:v>
                </c:pt>
                <c:pt idx="11">
                  <c:v>11.712999999999999</c:v>
                </c:pt>
                <c:pt idx="12">
                  <c:v>11.84</c:v>
                </c:pt>
                <c:pt idx="13">
                  <c:v>12.048999999999999</c:v>
                </c:pt>
                <c:pt idx="14">
                  <c:v>10.941000000000001</c:v>
                </c:pt>
                <c:pt idx="15">
                  <c:v>8.6989999999999998</c:v>
                </c:pt>
                <c:pt idx="16">
                  <c:v>11.504</c:v>
                </c:pt>
                <c:pt idx="17">
                  <c:v>6.7460000000000004</c:v>
                </c:pt>
                <c:pt idx="18">
                  <c:v>8.2899999999999991</c:v>
                </c:pt>
                <c:pt idx="19">
                  <c:v>8.0630000000000006</c:v>
                </c:pt>
                <c:pt idx="20">
                  <c:v>7.8540000000000001</c:v>
                </c:pt>
                <c:pt idx="21">
                  <c:v>7.609</c:v>
                </c:pt>
                <c:pt idx="22">
                  <c:v>8.1359999999999992</c:v>
                </c:pt>
                <c:pt idx="23">
                  <c:v>10.124000000000001</c:v>
                </c:pt>
                <c:pt idx="24">
                  <c:v>8.6359999999999992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14976"/>
        <c:axId val="104017280"/>
      </c:lineChart>
      <c:catAx>
        <c:axId val="1040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456395620450357"/>
              <c:y val="0.86105351567896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72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4017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(kg)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64210968365796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01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080940125202794"/>
          <c:y val="0.93473772620527695"/>
          <c:w val="0.58090699827570091"/>
          <c:h val="5.05263157894736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Entries-Chinook Salmon</a:t>
            </a:r>
          </a:p>
        </c:rich>
      </c:tx>
      <c:layout>
        <c:manualLayout>
          <c:xMode val="edge"/>
          <c:yMode val="edge"/>
          <c:x val="0.145631237842842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15649043741534E-2"/>
          <c:y val="0.16553324637995673"/>
          <c:w val="0.90453217367670047"/>
          <c:h val="0.64852751321462498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K'!$B$5:$B$25</c:f>
              <c:numCache>
                <c:formatCode>General</c:formatCode>
                <c:ptCount val="21"/>
                <c:pt idx="4">
                  <c:v>1.1867264601539766</c:v>
                </c:pt>
                <c:pt idx="5">
                  <c:v>0.99903855290032073</c:v>
                </c:pt>
                <c:pt idx="6">
                  <c:v>0.9606795179023595</c:v>
                </c:pt>
                <c:pt idx="7">
                  <c:v>1.1229007633562267</c:v>
                </c:pt>
                <c:pt idx="8">
                  <c:v>1.132535632337383</c:v>
                </c:pt>
                <c:pt idx="9">
                  <c:v>1.1136561482864222</c:v>
                </c:pt>
                <c:pt idx="10">
                  <c:v>1.0807725269870549</c:v>
                </c:pt>
                <c:pt idx="11">
                  <c:v>1.0367365197246943</c:v>
                </c:pt>
                <c:pt idx="12">
                  <c:v>0.93638065099570889</c:v>
                </c:pt>
                <c:pt idx="13">
                  <c:v>0.91272979447995173</c:v>
                </c:pt>
                <c:pt idx="14">
                  <c:v>0.97157321930562046</c:v>
                </c:pt>
                <c:pt idx="15">
                  <c:v>1.0018215787846796</c:v>
                </c:pt>
                <c:pt idx="16">
                  <c:v>1.0401540403604412</c:v>
                </c:pt>
                <c:pt idx="17">
                  <c:v>1.080111357910295</c:v>
                </c:pt>
                <c:pt idx="18">
                  <c:v>1.0574028549558285</c:v>
                </c:pt>
                <c:pt idx="19">
                  <c:v>1.0614203022310178</c:v>
                </c:pt>
                <c:pt idx="20">
                  <c:v>1.0848768847801435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K'!$G$5:$G$25</c:f>
              <c:numCache>
                <c:formatCode>General</c:formatCode>
                <c:ptCount val="21"/>
                <c:pt idx="0">
                  <c:v>1.354642577121669</c:v>
                </c:pt>
                <c:pt idx="1">
                  <c:v>1.3305002013119553</c:v>
                </c:pt>
                <c:pt idx="2">
                  <c:v>1.3880973873975273</c:v>
                </c:pt>
                <c:pt idx="3">
                  <c:v>1.3198148151967724</c:v>
                </c:pt>
                <c:pt idx="4">
                  <c:v>1.3103859588853333</c:v>
                </c:pt>
                <c:pt idx="6">
                  <c:v>1.2618403335320569</c:v>
                </c:pt>
                <c:pt idx="7">
                  <c:v>1.3968297335125099</c:v>
                </c:pt>
                <c:pt idx="8">
                  <c:v>1.3335117376951986</c:v>
                </c:pt>
                <c:pt idx="9">
                  <c:v>1.24624957967049</c:v>
                </c:pt>
                <c:pt idx="10">
                  <c:v>1.1755277728924858</c:v>
                </c:pt>
                <c:pt idx="11">
                  <c:v>1.3093615447029612</c:v>
                </c:pt>
                <c:pt idx="12">
                  <c:v>1.0141123580360436</c:v>
                </c:pt>
                <c:pt idx="13">
                  <c:v>0.96382794489763923</c:v>
                </c:pt>
                <c:pt idx="14">
                  <c:v>1.0096637673669953</c:v>
                </c:pt>
                <c:pt idx="15">
                  <c:v>1.0288476585729169</c:v>
                </c:pt>
                <c:pt idx="16">
                  <c:v>1.1244977319714027</c:v>
                </c:pt>
                <c:pt idx="17">
                  <c:v>1.0640848306681412</c:v>
                </c:pt>
                <c:pt idx="18">
                  <c:v>1.1216910430568183</c:v>
                </c:pt>
                <c:pt idx="19">
                  <c:v>1.1553956605184219</c:v>
                </c:pt>
                <c:pt idx="20">
                  <c:v>1.1608298812939228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67616"/>
        <c:axId val="103661568"/>
      </c:lineChart>
      <c:catAx>
        <c:axId val="1007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615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76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86441743325773"/>
          <c:y val="0.92970735800882032"/>
          <c:w val="0.57443450636631588"/>
          <c:h val="5.44220067729629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Entries-Rainbow Trout</a:t>
            </a:r>
          </a:p>
        </c:rich>
      </c:tx>
      <c:layout>
        <c:manualLayout>
          <c:xMode val="edge"/>
          <c:yMode val="edge"/>
          <c:x val="0.1082392649222562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97957184247833E-2"/>
          <c:y val="0.16515855349281663"/>
          <c:w val="0.90468568940397298"/>
          <c:h val="0.64932198427997767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K'!$B$31:$B$51</c:f>
              <c:numCache>
                <c:formatCode>General</c:formatCode>
                <c:ptCount val="21"/>
                <c:pt idx="4">
                  <c:v>1.0676735236230996</c:v>
                </c:pt>
                <c:pt idx="5">
                  <c:v>1.0108234766741793</c:v>
                </c:pt>
                <c:pt idx="6">
                  <c:v>0.9438502333829687</c:v>
                </c:pt>
                <c:pt idx="7">
                  <c:v>1.1283854950577443</c:v>
                </c:pt>
                <c:pt idx="8">
                  <c:v>1.0578574353251193</c:v>
                </c:pt>
                <c:pt idx="9">
                  <c:v>1.0061069374109566</c:v>
                </c:pt>
                <c:pt idx="10">
                  <c:v>1.0403549516169666</c:v>
                </c:pt>
                <c:pt idx="11">
                  <c:v>1.0509287531270513</c:v>
                </c:pt>
                <c:pt idx="12">
                  <c:v>1.0222505432417468</c:v>
                </c:pt>
                <c:pt idx="13">
                  <c:v>0.98037863432206829</c:v>
                </c:pt>
                <c:pt idx="14">
                  <c:v>0.9538612561412293</c:v>
                </c:pt>
                <c:pt idx="15">
                  <c:v>0.98501269690643767</c:v>
                </c:pt>
                <c:pt idx="16">
                  <c:v>0.93013761251863791</c:v>
                </c:pt>
                <c:pt idx="17">
                  <c:v>1.0218945598653741</c:v>
                </c:pt>
                <c:pt idx="18">
                  <c:v>0.89398104459604866</c:v>
                </c:pt>
                <c:pt idx="19">
                  <c:v>0.97965107223560144</c:v>
                </c:pt>
                <c:pt idx="20">
                  <c:v>1.002593922047869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K'!$G$31:$G$51</c:f>
              <c:numCache>
                <c:formatCode>General</c:formatCode>
                <c:ptCount val="21"/>
                <c:pt idx="0">
                  <c:v>1.5011814486731894</c:v>
                </c:pt>
                <c:pt idx="1">
                  <c:v>1.2295326812591554</c:v>
                </c:pt>
                <c:pt idx="2">
                  <c:v>1.3423180348093573</c:v>
                </c:pt>
                <c:pt idx="3">
                  <c:v>1.8846751201291032</c:v>
                </c:pt>
                <c:pt idx="4">
                  <c:v>1.5086911186129295</c:v>
                </c:pt>
                <c:pt idx="5">
                  <c:v>1.2672172032057187</c:v>
                </c:pt>
                <c:pt idx="6">
                  <c:v>1.4253044102088421</c:v>
                </c:pt>
                <c:pt idx="7">
                  <c:v>1.7710675102148639</c:v>
                </c:pt>
                <c:pt idx="8">
                  <c:v>1.2872042059705819</c:v>
                </c:pt>
                <c:pt idx="9">
                  <c:v>1.2429195433449522</c:v>
                </c:pt>
                <c:pt idx="10">
                  <c:v>1.2508096823969812</c:v>
                </c:pt>
                <c:pt idx="11">
                  <c:v>1.36418049084962</c:v>
                </c:pt>
                <c:pt idx="12">
                  <c:v>1.1538090518821593</c:v>
                </c:pt>
                <c:pt idx="13">
                  <c:v>1.0295407720913909</c:v>
                </c:pt>
                <c:pt idx="14">
                  <c:v>1.0918382298981821</c:v>
                </c:pt>
                <c:pt idx="15">
                  <c:v>1.1146526804485155</c:v>
                </c:pt>
                <c:pt idx="16">
                  <c:v>1.0478644470229113</c:v>
                </c:pt>
                <c:pt idx="17">
                  <c:v>1.0243426537847278</c:v>
                </c:pt>
                <c:pt idx="18">
                  <c:v>0.99924497690355807</c:v>
                </c:pt>
                <c:pt idx="19">
                  <c:v>1.1368511817413283</c:v>
                </c:pt>
                <c:pt idx="20">
                  <c:v>1.1594626444493297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44896"/>
        <c:axId val="100546816"/>
      </c:lineChart>
      <c:catAx>
        <c:axId val="10054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46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44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747997574616581"/>
          <c:y val="0.92986520350114599"/>
          <c:w val="0.57350616310279467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Entries-Brown Trout</a:t>
            </a:r>
          </a:p>
        </c:rich>
      </c:tx>
      <c:layout>
        <c:manualLayout>
          <c:xMode val="edge"/>
          <c:yMode val="edge"/>
          <c:x val="0.1209677419354838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K'!$B$57:$B$77</c:f>
              <c:numCache>
                <c:formatCode>General</c:formatCode>
                <c:ptCount val="21"/>
                <c:pt idx="4">
                  <c:v>1.5453164185750767</c:v>
                </c:pt>
                <c:pt idx="5">
                  <c:v>1.5423996522929182</c:v>
                </c:pt>
                <c:pt idx="6">
                  <c:v>1.4581779161252564</c:v>
                </c:pt>
                <c:pt idx="7">
                  <c:v>1.604027181149571</c:v>
                </c:pt>
                <c:pt idx="8">
                  <c:v>1.5855803829139425</c:v>
                </c:pt>
                <c:pt idx="9">
                  <c:v>1.5562611884895268</c:v>
                </c:pt>
                <c:pt idx="10">
                  <c:v>1.4951802291348246</c:v>
                </c:pt>
                <c:pt idx="11">
                  <c:v>1.4388679203200778</c:v>
                </c:pt>
                <c:pt idx="12">
                  <c:v>1.5265730350455342</c:v>
                </c:pt>
                <c:pt idx="13">
                  <c:v>1.2974872054045301</c:v>
                </c:pt>
                <c:pt idx="14">
                  <c:v>1.6595979816940916</c:v>
                </c:pt>
                <c:pt idx="15">
                  <c:v>1.1138000839523576</c:v>
                </c:pt>
                <c:pt idx="16">
                  <c:v>1.3086984655845217</c:v>
                </c:pt>
                <c:pt idx="17">
                  <c:v>1.3582938400290199</c:v>
                </c:pt>
                <c:pt idx="18">
                  <c:v>1.4719661668780553</c:v>
                </c:pt>
                <c:pt idx="19">
                  <c:v>1.4151186333835224</c:v>
                </c:pt>
                <c:pt idx="20">
                  <c:v>1.390429418532509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66912"/>
        <c:axId val="100585472"/>
      </c:lineChart>
      <c:catAx>
        <c:axId val="10056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8547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566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419354838709677"/>
          <c:y val="0.93002257336343119"/>
          <c:w val="0.1999999999999999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Creels-Chinook Salmon Catch</a:t>
            </a:r>
          </a:p>
        </c:rich>
      </c:tx>
      <c:layout>
        <c:manualLayout>
          <c:xMode val="edge"/>
          <c:yMode val="edge"/>
          <c:x val="0.37419354838709679"/>
          <c:y val="0.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70967741935483"/>
          <c:y val="0.11750014343279228"/>
          <c:w val="0.83870967741935487"/>
          <c:h val="0.61750075378509983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'Creel-Catch'!$B$24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'Creel-Catch'!$B$25:$B$41</c:f>
              <c:numCache>
                <c:formatCode>General</c:formatCode>
                <c:ptCount val="17"/>
                <c:pt idx="3">
                  <c:v>3875</c:v>
                </c:pt>
                <c:pt idx="5">
                  <c:v>5017</c:v>
                </c:pt>
                <c:pt idx="6">
                  <c:v>5528</c:v>
                </c:pt>
                <c:pt idx="7">
                  <c:v>7284</c:v>
                </c:pt>
                <c:pt idx="9">
                  <c:v>2843</c:v>
                </c:pt>
                <c:pt idx="11">
                  <c:v>2256</c:v>
                </c:pt>
                <c:pt idx="12">
                  <c:v>156</c:v>
                </c:pt>
                <c:pt idx="13">
                  <c:v>237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'Creel-Catch'!$C$24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'Creel-Catch'!$C$25:$C$41</c:f>
              <c:numCache>
                <c:formatCode>General</c:formatCode>
                <c:ptCount val="17"/>
                <c:pt idx="0">
                  <c:v>2065</c:v>
                </c:pt>
                <c:pt idx="1">
                  <c:v>3166</c:v>
                </c:pt>
                <c:pt idx="2">
                  <c:v>3296</c:v>
                </c:pt>
                <c:pt idx="3">
                  <c:v>8763</c:v>
                </c:pt>
                <c:pt idx="4">
                  <c:v>13906</c:v>
                </c:pt>
                <c:pt idx="5">
                  <c:v>12344</c:v>
                </c:pt>
                <c:pt idx="6">
                  <c:v>6608</c:v>
                </c:pt>
                <c:pt idx="7">
                  <c:v>7314</c:v>
                </c:pt>
                <c:pt idx="8">
                  <c:v>7881</c:v>
                </c:pt>
                <c:pt idx="16">
                  <c:v>2849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'Creel-Catch'!$D$24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'Creel-Catch'!$A$25:$A$41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'Creel-Catch'!$D$25:$D$41</c:f>
              <c:numCache>
                <c:formatCode>General</c:formatCode>
                <c:ptCount val="17"/>
                <c:pt idx="3">
                  <c:v>1021</c:v>
                </c:pt>
                <c:pt idx="4">
                  <c:v>7627</c:v>
                </c:pt>
                <c:pt idx="5">
                  <c:v>9047</c:v>
                </c:pt>
                <c:pt idx="6">
                  <c:v>3738</c:v>
                </c:pt>
                <c:pt idx="7">
                  <c:v>1299</c:v>
                </c:pt>
                <c:pt idx="9">
                  <c:v>1025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2064"/>
        <c:axId val="101528320"/>
      </c:lineChart>
      <c:catAx>
        <c:axId val="1011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258064516129"/>
              <c:y val="0.835001049868766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00000262467191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2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032258064516128"/>
          <c:y val="0.92250104986876635"/>
          <c:w val="0.73225806451612907"/>
          <c:h val="6.00000000000000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Condition Factor (Fultons K) from Derby Entries-Lake Trout</a:t>
            </a:r>
          </a:p>
        </c:rich>
      </c:tx>
      <c:layout>
        <c:manualLayout>
          <c:xMode val="edge"/>
          <c:yMode val="edge"/>
          <c:x val="0.13225806451612904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580645161290328E-2"/>
          <c:y val="0.16478555304740405"/>
          <c:w val="0.90483870967741931"/>
          <c:h val="0.65011286681715574"/>
        </c:manualLayout>
      </c:layout>
      <c:lineChart>
        <c:grouping val="standard"/>
        <c:varyColors val="0"/>
        <c:ser>
          <c:idx val="0"/>
          <c:order val="0"/>
          <c:tx>
            <c:strRef>
              <c:f>'Derby-Fultons K'!$A$1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K'!$B$83:$B$103</c:f>
              <c:numCache>
                <c:formatCode>General</c:formatCode>
                <c:ptCount val="21"/>
                <c:pt idx="4">
                  <c:v>1.0664257746208559</c:v>
                </c:pt>
                <c:pt idx="5">
                  <c:v>0.95336729343919646</c:v>
                </c:pt>
                <c:pt idx="6">
                  <c:v>0.93375178774455558</c:v>
                </c:pt>
                <c:pt idx="7">
                  <c:v>1.0795026591700345</c:v>
                </c:pt>
                <c:pt idx="8">
                  <c:v>1.1650841077503906</c:v>
                </c:pt>
                <c:pt idx="9">
                  <c:v>1.0947467000111504</c:v>
                </c:pt>
                <c:pt idx="10">
                  <c:v>1.1356504897292077</c:v>
                </c:pt>
                <c:pt idx="11">
                  <c:v>1.0939702259416972</c:v>
                </c:pt>
                <c:pt idx="12">
                  <c:v>1.0802659883723948</c:v>
                </c:pt>
                <c:pt idx="13">
                  <c:v>1.0677725580311288</c:v>
                </c:pt>
                <c:pt idx="14">
                  <c:v>1.0589986096593429</c:v>
                </c:pt>
                <c:pt idx="15">
                  <c:v>1.0807294205817051</c:v>
                </c:pt>
                <c:pt idx="16">
                  <c:v>1.0809781754197634</c:v>
                </c:pt>
                <c:pt idx="17">
                  <c:v>1.0748834784468049</c:v>
                </c:pt>
                <c:pt idx="18">
                  <c:v>1.0312918207412396</c:v>
                </c:pt>
                <c:pt idx="19">
                  <c:v>1.0587096142046053</c:v>
                </c:pt>
                <c:pt idx="20">
                  <c:v>1.0857838380069351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'Derby-Fultons K'!$F$1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'Derby-Fultons K'!$A$5:$A$25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'Derby-Fultons K'!$G$83:$G$103</c:f>
              <c:numCache>
                <c:formatCode>General</c:formatCode>
                <c:ptCount val="21"/>
                <c:pt idx="0">
                  <c:v>1.6338297498024492</c:v>
                </c:pt>
                <c:pt idx="1">
                  <c:v>1.7846042581097588</c:v>
                </c:pt>
                <c:pt idx="2">
                  <c:v>1.8767001289635188</c:v>
                </c:pt>
                <c:pt idx="3">
                  <c:v>2.0231242946070145</c:v>
                </c:pt>
                <c:pt idx="4">
                  <c:v>1.7427640724568265</c:v>
                </c:pt>
                <c:pt idx="9">
                  <c:v>1.2787008752886782</c:v>
                </c:pt>
                <c:pt idx="10">
                  <c:v>1.3276719149379868</c:v>
                </c:pt>
                <c:pt idx="11">
                  <c:v>1.8354257268454819</c:v>
                </c:pt>
                <c:pt idx="12">
                  <c:v>1.1637837599414953</c:v>
                </c:pt>
                <c:pt idx="13">
                  <c:v>1.055422209450152</c:v>
                </c:pt>
                <c:pt idx="14">
                  <c:v>1.23041073203023</c:v>
                </c:pt>
                <c:pt idx="15">
                  <c:v>1.1153891851525592</c:v>
                </c:pt>
                <c:pt idx="16">
                  <c:v>1.2116403511477092</c:v>
                </c:pt>
                <c:pt idx="17">
                  <c:v>1.0910940411005627</c:v>
                </c:pt>
                <c:pt idx="18">
                  <c:v>1.1521262997485586</c:v>
                </c:pt>
                <c:pt idx="19">
                  <c:v>1.1813068435094436</c:v>
                </c:pt>
                <c:pt idx="20">
                  <c:v>1.2428698786586472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6912"/>
        <c:axId val="103688832"/>
      </c:lineChart>
      <c:catAx>
        <c:axId val="10368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888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8691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3870967741935484"/>
          <c:y val="0.93002257336343119"/>
          <c:w val="0.57258064516129026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Fish-Chinook Salmon</a:t>
            </a:r>
          </a:p>
        </c:rich>
      </c:tx>
      <c:layout>
        <c:manualLayout>
          <c:xMode val="edge"/>
          <c:yMode val="edge"/>
          <c:x val="0.17045471588778674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2468549034653"/>
          <c:y val="0.12987040438650818"/>
          <c:w val="0.84902664701914365"/>
          <c:h val="0.64069399497344037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'Derby-Weight'!$E$7:$E$27</c:f>
              <c:numCache>
                <c:formatCode>General</c:formatCode>
                <c:ptCount val="21"/>
                <c:pt idx="4">
                  <c:v>4378.8561376075058</c:v>
                </c:pt>
                <c:pt idx="5">
                  <c:v>3273.6924486057401</c:v>
                </c:pt>
                <c:pt idx="6">
                  <c:v>3194.6447712418299</c:v>
                </c:pt>
                <c:pt idx="7">
                  <c:v>4619.9804651162794</c:v>
                </c:pt>
                <c:pt idx="8">
                  <c:v>5343.2557417752951</c:v>
                </c:pt>
                <c:pt idx="9">
                  <c:v>4907.9743589743593</c:v>
                </c:pt>
                <c:pt idx="10">
                  <c:v>4193.3209691893508</c:v>
                </c:pt>
                <c:pt idx="11">
                  <c:v>3850.2174273858923</c:v>
                </c:pt>
                <c:pt idx="12">
                  <c:v>3222.8890025575447</c:v>
                </c:pt>
                <c:pt idx="13">
                  <c:v>2974.2713347921226</c:v>
                </c:pt>
                <c:pt idx="14">
                  <c:v>3320.9144981412637</c:v>
                </c:pt>
                <c:pt idx="15">
                  <c:v>3373.5807692307694</c:v>
                </c:pt>
                <c:pt idx="16">
                  <c:v>3323.5665722379604</c:v>
                </c:pt>
                <c:pt idx="17">
                  <c:v>3650.6702898550725</c:v>
                </c:pt>
                <c:pt idx="18">
                  <c:v>3584.8884297520663</c:v>
                </c:pt>
                <c:pt idx="19">
                  <c:v>3553.0558659217877</c:v>
                </c:pt>
                <c:pt idx="20">
                  <c:v>3733.0970000000002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'Derby-Weight'!$K$7:$K$27</c:f>
              <c:numCache>
                <c:formatCode>General</c:formatCode>
                <c:ptCount val="21"/>
                <c:pt idx="0">
                  <c:v>3855.588257425738</c:v>
                </c:pt>
                <c:pt idx="1">
                  <c:v>3607.9290651906467</c:v>
                </c:pt>
                <c:pt idx="2">
                  <c:v>3280.386098196393</c:v>
                </c:pt>
                <c:pt idx="3">
                  <c:v>3495.6964889346368</c:v>
                </c:pt>
                <c:pt idx="4">
                  <c:v>3540.3894871339871</c:v>
                </c:pt>
                <c:pt idx="6">
                  <c:v>2455.7184111647866</c:v>
                </c:pt>
                <c:pt idx="7">
                  <c:v>3298.4983107088897</c:v>
                </c:pt>
                <c:pt idx="8">
                  <c:v>3677.425795454546</c:v>
                </c:pt>
                <c:pt idx="9">
                  <c:v>3344.714371475955</c:v>
                </c:pt>
                <c:pt idx="10">
                  <c:v>2631.3901056676291</c:v>
                </c:pt>
                <c:pt idx="11">
                  <c:v>2012.6085223367695</c:v>
                </c:pt>
                <c:pt idx="12">
                  <c:v>1731.648027027027</c:v>
                </c:pt>
                <c:pt idx="13">
                  <c:v>1742.2303037383169</c:v>
                </c:pt>
                <c:pt idx="14">
                  <c:v>1730.2733646616539</c:v>
                </c:pt>
                <c:pt idx="15">
                  <c:v>1892.9650318021172</c:v>
                </c:pt>
                <c:pt idx="16">
                  <c:v>1944.685316211878</c:v>
                </c:pt>
                <c:pt idx="17">
                  <c:v>1877.4857001338701</c:v>
                </c:pt>
                <c:pt idx="18">
                  <c:v>1966.7508703108288</c:v>
                </c:pt>
                <c:pt idx="19">
                  <c:v>2039.0339316666639</c:v>
                </c:pt>
                <c:pt idx="20">
                  <c:v>2087.46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83136"/>
        <c:axId val="103885440"/>
      </c:lineChart>
      <c:catAx>
        <c:axId val="1038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97436684050858"/>
              <c:y val="0.857144675097430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8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74025974025976E-2"/>
              <c:y val="0.3419920237243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3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461056004363093"/>
          <c:y val="0.93290247809932847"/>
          <c:w val="0.5762992125984252"/>
          <c:h val="5.194805194805196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Fish-Rainbow Trout</a:t>
            </a:r>
          </a:p>
        </c:rich>
      </c:tx>
      <c:layout>
        <c:manualLayout>
          <c:xMode val="edge"/>
          <c:yMode val="edge"/>
          <c:x val="0.18314424635332252"/>
          <c:y val="3.0237580993520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0388978930308"/>
          <c:y val="0.12958976949515041"/>
          <c:w val="0.84927066450567257"/>
          <c:h val="0.64146935900099444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'Derby-Weight'!$E$32:$E$52</c:f>
              <c:numCache>
                <c:formatCode>General</c:formatCode>
                <c:ptCount val="21"/>
                <c:pt idx="4">
                  <c:v>3032.7295081967213</c:v>
                </c:pt>
                <c:pt idx="5">
                  <c:v>2830.1496746203907</c:v>
                </c:pt>
                <c:pt idx="6">
                  <c:v>2788.9578947368423</c:v>
                </c:pt>
                <c:pt idx="7">
                  <c:v>3483.9341021416803</c:v>
                </c:pt>
                <c:pt idx="8">
                  <c:v>3367.1547619047619</c:v>
                </c:pt>
                <c:pt idx="9">
                  <c:v>3259.8507795100222</c:v>
                </c:pt>
                <c:pt idx="10">
                  <c:v>3261.9632653061226</c:v>
                </c:pt>
                <c:pt idx="11">
                  <c:v>3039.75</c:v>
                </c:pt>
                <c:pt idx="12">
                  <c:v>2943.2606060606063</c:v>
                </c:pt>
                <c:pt idx="13">
                  <c:v>2804.3214285714284</c:v>
                </c:pt>
                <c:pt idx="14">
                  <c:v>2312.6428571428573</c:v>
                </c:pt>
                <c:pt idx="15">
                  <c:v>2723.6624203821657</c:v>
                </c:pt>
                <c:pt idx="16">
                  <c:v>2416.3398058252428</c:v>
                </c:pt>
                <c:pt idx="17">
                  <c:v>2623.1647058823528</c:v>
                </c:pt>
                <c:pt idx="18">
                  <c:v>2399.2436974789916</c:v>
                </c:pt>
                <c:pt idx="19">
                  <c:v>2149.7378640776701</c:v>
                </c:pt>
                <c:pt idx="20">
                  <c:v>2456.5700000000002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'Derby-Weight'!$K$32:$K$52</c:f>
              <c:numCache>
                <c:formatCode>General</c:formatCode>
                <c:ptCount val="21"/>
                <c:pt idx="0">
                  <c:v>1970.36</c:v>
                </c:pt>
                <c:pt idx="1">
                  <c:v>1786.6355128205132</c:v>
                </c:pt>
                <c:pt idx="2">
                  <c:v>2220.3842857142854</c:v>
                </c:pt>
                <c:pt idx="3">
                  <c:v>2827.2039285714286</c:v>
                </c:pt>
                <c:pt idx="4">
                  <c:v>2037.8225342465744</c:v>
                </c:pt>
                <c:pt idx="5">
                  <c:v>1618.4532499999993</c:v>
                </c:pt>
                <c:pt idx="6">
                  <c:v>1859.4874042553199</c:v>
                </c:pt>
                <c:pt idx="7">
                  <c:v>2340.0682080924862</c:v>
                </c:pt>
                <c:pt idx="8">
                  <c:v>2301.2755555555559</c:v>
                </c:pt>
                <c:pt idx="9">
                  <c:v>1671.0636993288597</c:v>
                </c:pt>
                <c:pt idx="10">
                  <c:v>1649.700389610389</c:v>
                </c:pt>
                <c:pt idx="11">
                  <c:v>1429.9420869565222</c:v>
                </c:pt>
                <c:pt idx="12">
                  <c:v>1318.346153846154</c:v>
                </c:pt>
                <c:pt idx="13">
                  <c:v>1150.8731851851858</c:v>
                </c:pt>
                <c:pt idx="14">
                  <c:v>1079.419393939394</c:v>
                </c:pt>
                <c:pt idx="15">
                  <c:v>1129.9757333333332</c:v>
                </c:pt>
                <c:pt idx="16">
                  <c:v>1067.469144927536</c:v>
                </c:pt>
                <c:pt idx="17">
                  <c:v>1112.8101123595513</c:v>
                </c:pt>
                <c:pt idx="18">
                  <c:v>1132.4838554216869</c:v>
                </c:pt>
                <c:pt idx="19">
                  <c:v>1086.381772151899</c:v>
                </c:pt>
                <c:pt idx="20">
                  <c:v>1044.57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98496"/>
        <c:axId val="103913344"/>
      </c:lineChart>
      <c:catAx>
        <c:axId val="10389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74230145867096"/>
              <c:y val="0.857452310901742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1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1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931928687196109E-2"/>
              <c:y val="0.34125315329104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98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80226904376014"/>
          <c:y val="0.93304626338554331"/>
          <c:w val="0.57536466774716366"/>
          <c:h val="5.18358531317494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Fish-Brown Trout</a:t>
            </a:r>
          </a:p>
        </c:rich>
      </c:tx>
      <c:layout>
        <c:manualLayout>
          <c:xMode val="edge"/>
          <c:yMode val="edge"/>
          <c:x val="0.19741134299960075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'Derby-Weight'!$E$57:$E$77</c:f>
              <c:numCache>
                <c:formatCode>General</c:formatCode>
                <c:ptCount val="21"/>
                <c:pt idx="4">
                  <c:v>2589.6666666666665</c:v>
                </c:pt>
                <c:pt idx="5">
                  <c:v>2950.6785714285716</c:v>
                </c:pt>
                <c:pt idx="6">
                  <c:v>3393.1153846153848</c:v>
                </c:pt>
                <c:pt idx="7">
                  <c:v>3767.0952380952381</c:v>
                </c:pt>
                <c:pt idx="8">
                  <c:v>3712.4230769230771</c:v>
                </c:pt>
                <c:pt idx="9">
                  <c:v>5721.8571428571431</c:v>
                </c:pt>
                <c:pt idx="10">
                  <c:v>4168.1081081081084</c:v>
                </c:pt>
                <c:pt idx="11">
                  <c:v>4025.8666666666668</c:v>
                </c:pt>
                <c:pt idx="12">
                  <c:v>5187.125</c:v>
                </c:pt>
                <c:pt idx="13">
                  <c:v>4021.25</c:v>
                </c:pt>
                <c:pt idx="14">
                  <c:v>4288.3999999999996</c:v>
                </c:pt>
                <c:pt idx="15">
                  <c:v>2622.6363636363635</c:v>
                </c:pt>
                <c:pt idx="16">
                  <c:v>2855.1428571428573</c:v>
                </c:pt>
                <c:pt idx="17">
                  <c:v>3060</c:v>
                </c:pt>
                <c:pt idx="18">
                  <c:v>3633.25</c:v>
                </c:pt>
                <c:pt idx="19">
                  <c:v>3584.35</c:v>
                </c:pt>
                <c:pt idx="20">
                  <c:v>3272.65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50208"/>
        <c:axId val="103956864"/>
      </c:lineChart>
      <c:catAx>
        <c:axId val="1039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5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50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145699020632124"/>
          <c:y val="0.93318965517241381"/>
          <c:w val="0.20064758895429335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Mean Weight of Entered Derby Fish-Lake Trout</a:t>
            </a:r>
          </a:p>
        </c:rich>
      </c:tx>
      <c:layout>
        <c:manualLayout>
          <c:xMode val="edge"/>
          <c:yMode val="edge"/>
          <c:x val="0.20873820384102471"/>
          <c:y val="3.0172413793103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83191721012402"/>
          <c:y val="0.12931034482758622"/>
          <c:w val="0.84951590551031797"/>
          <c:h val="0.64224137931034486"/>
        </c:manualLayout>
      </c:layout>
      <c:lineChart>
        <c:grouping val="standard"/>
        <c:varyColors val="0"/>
        <c:ser>
          <c:idx val="0"/>
          <c:order val="0"/>
          <c:tx>
            <c:strRef>
              <c:f>'Derby-Weight'!$A$2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'Derby-Weight'!$E$82:$E$102</c:f>
              <c:numCache>
                <c:formatCode>General</c:formatCode>
                <c:ptCount val="21"/>
                <c:pt idx="4" formatCode="0.000">
                  <c:v>1867.0687499999999</c:v>
                </c:pt>
                <c:pt idx="5" formatCode="0.000">
                  <c:v>1838.9910714285713</c:v>
                </c:pt>
                <c:pt idx="6" formatCode="0.000">
                  <c:v>1810.9337539432177</c:v>
                </c:pt>
                <c:pt idx="7" formatCode="0.000">
                  <c:v>2933.0666666666666</c:v>
                </c:pt>
                <c:pt idx="8" formatCode="0.000">
                  <c:v>2925.0483870967741</c:v>
                </c:pt>
                <c:pt idx="9" formatCode="0.000">
                  <c:v>2986.855072463768</c:v>
                </c:pt>
                <c:pt idx="10" formatCode="0.000">
                  <c:v>3104.1333333333332</c:v>
                </c:pt>
                <c:pt idx="11" formatCode="0.000">
                  <c:v>2903.3904109589039</c:v>
                </c:pt>
                <c:pt idx="12" formatCode="0.000">
                  <c:v>3118.8482142857142</c:v>
                </c:pt>
                <c:pt idx="13" formatCode="0.000">
                  <c:v>3155.3782383419689</c:v>
                </c:pt>
                <c:pt idx="14" formatCode="0.000">
                  <c:v>2685.2849740932643</c:v>
                </c:pt>
                <c:pt idx="15" formatCode="0.000">
                  <c:v>2606.1353846153847</c:v>
                </c:pt>
                <c:pt idx="16" formatCode="0.000">
                  <c:v>2791.6875</c:v>
                </c:pt>
                <c:pt idx="17" formatCode="0.000">
                  <c:v>2696.0688259109311</c:v>
                </c:pt>
                <c:pt idx="18" formatCode="0.000">
                  <c:v>2870.2046263345196</c:v>
                </c:pt>
                <c:pt idx="19" formatCode="0.000">
                  <c:v>3117.49864498645</c:v>
                </c:pt>
                <c:pt idx="20">
                  <c:v>3133.95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'Derby-Weight'!$G$2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'Derby-Weight'!$A$7:$A$27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'Derby-Weight'!$K$82:$K$102</c:f>
              <c:numCache>
                <c:formatCode>0.00</c:formatCode>
                <c:ptCount val="21"/>
                <c:pt idx="0">
                  <c:v>1594.2966666666666</c:v>
                </c:pt>
                <c:pt idx="1">
                  <c:v>1910.0483380281694</c:v>
                </c:pt>
                <c:pt idx="2">
                  <c:v>2170.326363636364</c:v>
                </c:pt>
                <c:pt idx="3">
                  <c:v>2628.4037096774186</c:v>
                </c:pt>
                <c:pt idx="4">
                  <c:v>2016.4276470588234</c:v>
                </c:pt>
                <c:pt idx="9">
                  <c:v>1762.7306666666664</c:v>
                </c:pt>
                <c:pt idx="10">
                  <c:v>1848.6879999999996</c:v>
                </c:pt>
                <c:pt idx="11">
                  <c:v>1664.9602985074623</c:v>
                </c:pt>
                <c:pt idx="12">
                  <c:v>1565.4374000000003</c:v>
                </c:pt>
                <c:pt idx="13">
                  <c:v>1136.5133333333335</c:v>
                </c:pt>
                <c:pt idx="14">
                  <c:v>1024.1845217391303</c:v>
                </c:pt>
                <c:pt idx="15">
                  <c:v>1092.7448958333332</c:v>
                </c:pt>
                <c:pt idx="16">
                  <c:v>1200.0450467289718</c:v>
                </c:pt>
                <c:pt idx="17">
                  <c:v>1271.7828378378385</c:v>
                </c:pt>
                <c:pt idx="18">
                  <c:v>1211.2242105263156</c:v>
                </c:pt>
                <c:pt idx="19">
                  <c:v>1423.9778787878788</c:v>
                </c:pt>
                <c:pt idx="20" formatCode="General">
                  <c:v>1586.07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86688"/>
        <c:axId val="103993344"/>
      </c:lineChart>
      <c:catAx>
        <c:axId val="1039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57758620689655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93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Weight (grams)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4267241379310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9866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537250804814444"/>
          <c:y val="0.93318965517241381"/>
          <c:w val="0.57443450636631588"/>
          <c:h val="5.172413793103447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Catch</a:t>
            </a:r>
          </a:p>
        </c:rich>
      </c:tx>
      <c:layout>
        <c:manualLayout>
          <c:xMode val="edge"/>
          <c:yMode val="edge"/>
          <c:x val="0.37812532808398946"/>
          <c:y val="3.17460317460317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5010013587962"/>
          <c:y val="0.12018167202928365"/>
          <c:w val="0.84687564611484234"/>
          <c:h val="0.6258517260392885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'Derby-Catch'!$I$4:$I$24</c:f>
              <c:numCache>
                <c:formatCode>General</c:formatCode>
                <c:ptCount val="21"/>
                <c:pt idx="4">
                  <c:v>2136</c:v>
                </c:pt>
                <c:pt idx="5">
                  <c:v>5947</c:v>
                </c:pt>
                <c:pt idx="6">
                  <c:v>3795</c:v>
                </c:pt>
                <c:pt idx="7">
                  <c:v>4182</c:v>
                </c:pt>
                <c:pt idx="8">
                  <c:v>3802</c:v>
                </c:pt>
                <c:pt idx="9">
                  <c:v>3502</c:v>
                </c:pt>
                <c:pt idx="10">
                  <c:v>3907</c:v>
                </c:pt>
                <c:pt idx="11">
                  <c:v>1541</c:v>
                </c:pt>
                <c:pt idx="12">
                  <c:v>2270</c:v>
                </c:pt>
                <c:pt idx="13">
                  <c:v>722</c:v>
                </c:pt>
                <c:pt idx="14">
                  <c:v>1407</c:v>
                </c:pt>
                <c:pt idx="15">
                  <c:v>1299</c:v>
                </c:pt>
                <c:pt idx="16">
                  <c:v>1200</c:v>
                </c:pt>
                <c:pt idx="17">
                  <c:v>925</c:v>
                </c:pt>
                <c:pt idx="18">
                  <c:v>1086</c:v>
                </c:pt>
                <c:pt idx="19">
                  <c:v>1166</c:v>
                </c:pt>
                <c:pt idx="20">
                  <c:v>1172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'Derby-Catch'!$F$29:$F$49</c:f>
              <c:numCache>
                <c:formatCode>General</c:formatCode>
                <c:ptCount val="21"/>
                <c:pt idx="0">
                  <c:v>553</c:v>
                </c:pt>
                <c:pt idx="1">
                  <c:v>980</c:v>
                </c:pt>
                <c:pt idx="2">
                  <c:v>1081</c:v>
                </c:pt>
                <c:pt idx="3">
                  <c:v>2048</c:v>
                </c:pt>
                <c:pt idx="4">
                  <c:v>1302</c:v>
                </c:pt>
                <c:pt idx="5">
                  <c:v>40</c:v>
                </c:pt>
                <c:pt idx="6">
                  <c:v>2106</c:v>
                </c:pt>
                <c:pt idx="7">
                  <c:v>2173</c:v>
                </c:pt>
                <c:pt idx="8">
                  <c:v>134</c:v>
                </c:pt>
                <c:pt idx="9">
                  <c:v>1391</c:v>
                </c:pt>
                <c:pt idx="10">
                  <c:v>1243</c:v>
                </c:pt>
                <c:pt idx="11">
                  <c:v>1064</c:v>
                </c:pt>
                <c:pt idx="12">
                  <c:v>1304</c:v>
                </c:pt>
                <c:pt idx="13">
                  <c:v>1175</c:v>
                </c:pt>
                <c:pt idx="14">
                  <c:v>1295</c:v>
                </c:pt>
                <c:pt idx="15">
                  <c:v>1694</c:v>
                </c:pt>
                <c:pt idx="16">
                  <c:v>982</c:v>
                </c:pt>
                <c:pt idx="17">
                  <c:v>992</c:v>
                </c:pt>
                <c:pt idx="18">
                  <c:v>1096</c:v>
                </c:pt>
                <c:pt idx="19">
                  <c:v>1365</c:v>
                </c:pt>
                <c:pt idx="20">
                  <c:v>1746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59136"/>
        <c:axId val="102861440"/>
      </c:lineChart>
      <c:catAx>
        <c:axId val="10285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656282808398946"/>
              <c:y val="0.845806893185970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6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6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8390736872176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59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312516404199475"/>
          <c:y val="0.92743978431267515"/>
          <c:w val="0.60312549212598432"/>
          <c:h val="5.668958046910799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 Catches</a:t>
            </a:r>
          </a:p>
        </c:rich>
      </c:tx>
      <c:layout>
        <c:manualLayout>
          <c:xMode val="edge"/>
          <c:yMode val="edge"/>
          <c:x val="0.357254290171606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24492979719189"/>
          <c:y val="0.12217208066591914"/>
          <c:w val="0.77691107644305768"/>
          <c:h val="0.63800975458868892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'Derby-Catch'!$D$3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'Derby-Catch'!$H$3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'Derby-Catch'!$E$3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0112"/>
        <c:axId val="83711104"/>
      </c:lineChart>
      <c:lineChart>
        <c:grouping val="standard"/>
        <c:varyColors val="0"/>
        <c:ser>
          <c:idx val="3"/>
          <c:order val="3"/>
          <c:tx>
            <c:strRef>
              <c:f>'Derby-Catch'!$G$3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713024"/>
        <c:axId val="83718912"/>
      </c:lineChart>
      <c:catAx>
        <c:axId val="1028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673946957878317"/>
              <c:y val="0.8506796831391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0112"/>
        <c:crosses val="autoZero"/>
        <c:crossBetween val="between"/>
      </c:valAx>
      <c:catAx>
        <c:axId val="83713024"/>
        <c:scaling>
          <c:orientation val="minMax"/>
        </c:scaling>
        <c:delete val="1"/>
        <c:axPos val="b"/>
        <c:majorTickMark val="out"/>
        <c:minorTickMark val="none"/>
        <c:tickLblPos val="nextTo"/>
        <c:crossAx val="83718912"/>
        <c:crosses val="autoZero"/>
        <c:auto val="0"/>
        <c:lblAlgn val="ctr"/>
        <c:lblOffset val="100"/>
        <c:noMultiLvlLbl val="0"/>
      </c:catAx>
      <c:valAx>
        <c:axId val="8371891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71762870514819"/>
              <c:y val="0.3280547736962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1302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132605304212168"/>
          <c:y val="0.92986520350114599"/>
          <c:w val="0.71762870514820598"/>
          <c:h val="5.429864253393668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Derby Catches</a:t>
            </a:r>
          </a:p>
        </c:rich>
      </c:tx>
      <c:layout>
        <c:manualLayout>
          <c:xMode val="edge"/>
          <c:yMode val="edge"/>
          <c:x val="0.32710329433119922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05314668082329"/>
          <c:y val="0.12189616252821671"/>
          <c:w val="0.777259749287732"/>
          <c:h val="0.63882618510158018"/>
        </c:manualLayout>
      </c:layout>
      <c:lineChart>
        <c:grouping val="standard"/>
        <c:varyColors val="0"/>
        <c:ser>
          <c:idx val="1"/>
          <c:order val="0"/>
          <c:tx>
            <c:strRef>
              <c:f>'Derby-Catch'!$B$28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'Derby-Catch'!$E$28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'Derby-Catch'!$C$28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1904"/>
        <c:axId val="102894208"/>
      </c:lineChart>
      <c:lineChart>
        <c:grouping val="standard"/>
        <c:varyColors val="0"/>
        <c:ser>
          <c:idx val="3"/>
          <c:order val="3"/>
          <c:tx>
            <c:strRef>
              <c:f>'Derby-Catch'!$D$28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x"/>
            <c:size val="5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96384"/>
        <c:axId val="102897920"/>
      </c:lineChart>
      <c:catAx>
        <c:axId val="1028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48598212606601748"/>
              <c:y val="0.85101580135440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894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1904"/>
        <c:crosses val="autoZero"/>
        <c:crossBetween val="between"/>
      </c:valAx>
      <c:catAx>
        <c:axId val="10289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102897920"/>
        <c:crosses val="autoZero"/>
        <c:auto val="0"/>
        <c:lblAlgn val="ctr"/>
        <c:lblOffset val="100"/>
        <c:noMultiLvlLbl val="0"/>
      </c:catAx>
      <c:valAx>
        <c:axId val="10289792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0.94081144062599653"/>
              <c:y val="0.32731376975169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896384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26481386088421"/>
          <c:y val="0.93002257336343119"/>
          <c:w val="0.71651204814351477"/>
          <c:h val="5.417607223476295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Catches</a:t>
            </a:r>
          </a:p>
        </c:rich>
      </c:tx>
      <c:layout>
        <c:manualLayout>
          <c:xMode val="edge"/>
          <c:yMode val="edge"/>
          <c:x val="0.29485179407176287"/>
          <c:y val="3.1674208144796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04524180967239"/>
          <c:y val="0.16515855349281663"/>
          <c:w val="0.84711388455538217"/>
          <c:h val="0.58144860613224481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'Derby-Catch'!$D$4:$D$24</c:f>
              <c:numCache>
                <c:formatCode>General</c:formatCode>
                <c:ptCount val="21"/>
                <c:pt idx="4">
                  <c:v>1279</c:v>
                </c:pt>
                <c:pt idx="5">
                  <c:v>4914</c:v>
                </c:pt>
                <c:pt idx="6">
                  <c:v>3062</c:v>
                </c:pt>
                <c:pt idx="7">
                  <c:v>3226</c:v>
                </c:pt>
                <c:pt idx="8">
                  <c:v>3223</c:v>
                </c:pt>
                <c:pt idx="9">
                  <c:v>2731</c:v>
                </c:pt>
                <c:pt idx="10">
                  <c:v>3344</c:v>
                </c:pt>
                <c:pt idx="11">
                  <c:v>1205</c:v>
                </c:pt>
                <c:pt idx="12">
                  <c:v>1957</c:v>
                </c:pt>
                <c:pt idx="13">
                  <c:v>458</c:v>
                </c:pt>
                <c:pt idx="14">
                  <c:v>1076</c:v>
                </c:pt>
                <c:pt idx="15">
                  <c:v>781</c:v>
                </c:pt>
                <c:pt idx="16">
                  <c:v>706</c:v>
                </c:pt>
                <c:pt idx="17">
                  <c:v>559</c:v>
                </c:pt>
                <c:pt idx="18">
                  <c:v>243</c:v>
                </c:pt>
                <c:pt idx="19">
                  <c:v>537</c:v>
                </c:pt>
                <c:pt idx="20">
                  <c:v>434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'Derby-Catch'!$B$29:$B$49</c:f>
              <c:numCache>
                <c:formatCode>General</c:formatCode>
                <c:ptCount val="21"/>
                <c:pt idx="0">
                  <c:v>527</c:v>
                </c:pt>
                <c:pt idx="1">
                  <c:v>825</c:v>
                </c:pt>
                <c:pt idx="2">
                  <c:v>999</c:v>
                </c:pt>
                <c:pt idx="3">
                  <c:v>1951</c:v>
                </c:pt>
                <c:pt idx="4">
                  <c:v>1131</c:v>
                </c:pt>
                <c:pt idx="6">
                  <c:v>1870</c:v>
                </c:pt>
                <c:pt idx="7">
                  <c:v>1999</c:v>
                </c:pt>
                <c:pt idx="9">
                  <c:v>1210</c:v>
                </c:pt>
                <c:pt idx="10">
                  <c:v>1043</c:v>
                </c:pt>
                <c:pt idx="11">
                  <c:v>878</c:v>
                </c:pt>
                <c:pt idx="12">
                  <c:v>1063</c:v>
                </c:pt>
                <c:pt idx="13">
                  <c:v>865</c:v>
                </c:pt>
                <c:pt idx="14">
                  <c:v>1081</c:v>
                </c:pt>
                <c:pt idx="15">
                  <c:v>1421</c:v>
                </c:pt>
                <c:pt idx="16">
                  <c:v>629</c:v>
                </c:pt>
                <c:pt idx="17">
                  <c:v>752</c:v>
                </c:pt>
                <c:pt idx="18">
                  <c:v>935</c:v>
                </c:pt>
                <c:pt idx="19">
                  <c:v>1214</c:v>
                </c:pt>
                <c:pt idx="20">
                  <c:v>1632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31456"/>
        <c:axId val="102950400"/>
      </c:lineChart>
      <c:catAx>
        <c:axId val="1029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4102964118563"/>
              <c:y val="0.846154796261327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5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50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60998439937598E-2"/>
              <c:y val="0.330317217135188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31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429017160686429"/>
          <c:y val="0.92760276006223197"/>
          <c:w val="0.60218408736349449"/>
          <c:h val="5.656108597285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Catches</a:t>
            </a:r>
          </a:p>
        </c:rich>
      </c:tx>
      <c:layout>
        <c:manualLayout>
          <c:xMode val="edge"/>
          <c:yMode val="edge"/>
          <c:x val="0.3052964407486447"/>
          <c:y val="3.160270880361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38024237648824"/>
          <c:y val="0.16478555304740405"/>
          <c:w val="0.85981439199765142"/>
          <c:h val="0.57110609480812646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'Derby-Catch'!$E$4:$E$24</c:f>
              <c:numCache>
                <c:formatCode>General</c:formatCode>
                <c:ptCount val="21"/>
                <c:pt idx="4">
                  <c:v>244</c:v>
                </c:pt>
                <c:pt idx="5">
                  <c:v>461</c:v>
                </c:pt>
                <c:pt idx="6">
                  <c:v>285</c:v>
                </c:pt>
                <c:pt idx="7">
                  <c:v>608</c:v>
                </c:pt>
                <c:pt idx="8">
                  <c:v>336</c:v>
                </c:pt>
                <c:pt idx="9">
                  <c:v>449</c:v>
                </c:pt>
                <c:pt idx="10">
                  <c:v>245</c:v>
                </c:pt>
                <c:pt idx="11">
                  <c:v>76</c:v>
                </c:pt>
                <c:pt idx="12">
                  <c:v>165</c:v>
                </c:pt>
                <c:pt idx="13">
                  <c:v>56</c:v>
                </c:pt>
                <c:pt idx="14">
                  <c:v>112</c:v>
                </c:pt>
                <c:pt idx="15">
                  <c:v>157</c:v>
                </c:pt>
                <c:pt idx="16">
                  <c:v>103</c:v>
                </c:pt>
                <c:pt idx="17">
                  <c:v>85</c:v>
                </c:pt>
                <c:pt idx="18">
                  <c:v>239</c:v>
                </c:pt>
                <c:pt idx="19">
                  <c:v>207</c:v>
                </c:pt>
                <c:pt idx="20">
                  <c:v>445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'Derby-Catch'!$C$29:$C$49</c:f>
              <c:numCache>
                <c:formatCode>General</c:formatCode>
                <c:ptCount val="21"/>
                <c:pt idx="0">
                  <c:v>15</c:v>
                </c:pt>
                <c:pt idx="1">
                  <c:v>78</c:v>
                </c:pt>
                <c:pt idx="2">
                  <c:v>28</c:v>
                </c:pt>
                <c:pt idx="3">
                  <c:v>29</c:v>
                </c:pt>
                <c:pt idx="4">
                  <c:v>147</c:v>
                </c:pt>
                <c:pt idx="5">
                  <c:v>40</c:v>
                </c:pt>
                <c:pt idx="6">
                  <c:v>236</c:v>
                </c:pt>
                <c:pt idx="7">
                  <c:v>173</c:v>
                </c:pt>
                <c:pt idx="8">
                  <c:v>16</c:v>
                </c:pt>
                <c:pt idx="9">
                  <c:v>151</c:v>
                </c:pt>
                <c:pt idx="10">
                  <c:v>155</c:v>
                </c:pt>
                <c:pt idx="11">
                  <c:v>118</c:v>
                </c:pt>
                <c:pt idx="12">
                  <c:v>215</c:v>
                </c:pt>
                <c:pt idx="13">
                  <c:v>271</c:v>
                </c:pt>
                <c:pt idx="14">
                  <c:v>100</c:v>
                </c:pt>
                <c:pt idx="15">
                  <c:v>75</c:v>
                </c:pt>
                <c:pt idx="16">
                  <c:v>138</c:v>
                </c:pt>
                <c:pt idx="17">
                  <c:v>90</c:v>
                </c:pt>
                <c:pt idx="18">
                  <c:v>83</c:v>
                </c:pt>
                <c:pt idx="19">
                  <c:v>81</c:v>
                </c:pt>
                <c:pt idx="20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88032"/>
        <c:axId val="102994688"/>
      </c:lineChart>
      <c:catAx>
        <c:axId val="102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02500388386031"/>
              <c:y val="0.84650112866817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9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9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922118380062305E-2"/>
              <c:y val="0.325056433408577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988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766387846379015"/>
          <c:y val="0.92776523702031599"/>
          <c:w val="0.60124708710476604"/>
          <c:h val="5.64334085778781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Creels-Rainbow Trout Catch</a:t>
            </a:r>
          </a:p>
        </c:rich>
      </c:tx>
      <c:layout>
        <c:manualLayout>
          <c:xMode val="edge"/>
          <c:yMode val="edge"/>
          <c:x val="0.38647410619566269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'Creel-Catch'!$B$45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'Creel-Catch'!$B$46:$B$62</c:f>
              <c:numCache>
                <c:formatCode>General</c:formatCode>
                <c:ptCount val="17"/>
                <c:pt idx="3">
                  <c:v>812</c:v>
                </c:pt>
                <c:pt idx="5">
                  <c:v>634</c:v>
                </c:pt>
                <c:pt idx="6">
                  <c:v>801</c:v>
                </c:pt>
                <c:pt idx="7">
                  <c:v>240</c:v>
                </c:pt>
                <c:pt idx="9">
                  <c:v>905</c:v>
                </c:pt>
                <c:pt idx="11">
                  <c:v>326</c:v>
                </c:pt>
                <c:pt idx="12">
                  <c:v>89</c:v>
                </c:pt>
                <c:pt idx="13">
                  <c:v>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'Creel-Catch'!$C$45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'Creel-Catch'!$C$46:$C$62</c:f>
              <c:numCache>
                <c:formatCode>General</c:formatCode>
                <c:ptCount val="17"/>
                <c:pt idx="0">
                  <c:v>130</c:v>
                </c:pt>
                <c:pt idx="1">
                  <c:v>201</c:v>
                </c:pt>
                <c:pt idx="2">
                  <c:v>161</c:v>
                </c:pt>
                <c:pt idx="3">
                  <c:v>1016</c:v>
                </c:pt>
                <c:pt idx="4">
                  <c:v>2445</c:v>
                </c:pt>
                <c:pt idx="5">
                  <c:v>3963</c:v>
                </c:pt>
                <c:pt idx="6">
                  <c:v>501</c:v>
                </c:pt>
                <c:pt idx="7">
                  <c:v>907</c:v>
                </c:pt>
                <c:pt idx="8">
                  <c:v>1248</c:v>
                </c:pt>
                <c:pt idx="16">
                  <c:v>115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'Creel-Catch'!$D$45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'Creel-Catch'!$A$46:$A$62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'Creel-Catch'!$D$46:$D$62</c:f>
              <c:numCache>
                <c:formatCode>General</c:formatCode>
                <c:ptCount val="17"/>
                <c:pt idx="3">
                  <c:v>239</c:v>
                </c:pt>
                <c:pt idx="4">
                  <c:v>667</c:v>
                </c:pt>
                <c:pt idx="5">
                  <c:v>1091</c:v>
                </c:pt>
                <c:pt idx="6">
                  <c:v>726</c:v>
                </c:pt>
                <c:pt idx="7">
                  <c:v>71</c:v>
                </c:pt>
                <c:pt idx="9">
                  <c:v>69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70816"/>
        <c:axId val="101716736"/>
      </c:lineChart>
      <c:catAx>
        <c:axId val="1015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16736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570816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Catches</a:t>
            </a:r>
          </a:p>
        </c:rich>
      </c:tx>
      <c:layout>
        <c:manualLayout>
          <c:xMode val="edge"/>
          <c:yMode val="edge"/>
          <c:x val="0.33126004661547942"/>
          <c:y val="3.15315315315315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19604620981833"/>
          <c:y val="0.16441477603897461"/>
          <c:w val="0.86003175728986236"/>
          <c:h val="0.57207333032739105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'Derby-Catch'!$H$4:$H$24</c:f>
              <c:numCache>
                <c:formatCode>General</c:formatCode>
                <c:ptCount val="21"/>
                <c:pt idx="4">
                  <c:v>160</c:v>
                </c:pt>
                <c:pt idx="5">
                  <c:v>226</c:v>
                </c:pt>
                <c:pt idx="6">
                  <c:v>318</c:v>
                </c:pt>
                <c:pt idx="7">
                  <c:v>45</c:v>
                </c:pt>
                <c:pt idx="8">
                  <c:v>62</c:v>
                </c:pt>
                <c:pt idx="9">
                  <c:v>69</c:v>
                </c:pt>
                <c:pt idx="10">
                  <c:v>60</c:v>
                </c:pt>
                <c:pt idx="11">
                  <c:v>146</c:v>
                </c:pt>
                <c:pt idx="12">
                  <c:v>112</c:v>
                </c:pt>
                <c:pt idx="13">
                  <c:v>194</c:v>
                </c:pt>
                <c:pt idx="14">
                  <c:v>193</c:v>
                </c:pt>
                <c:pt idx="15">
                  <c:v>325</c:v>
                </c:pt>
                <c:pt idx="16">
                  <c:v>352</c:v>
                </c:pt>
                <c:pt idx="17">
                  <c:v>247</c:v>
                </c:pt>
                <c:pt idx="18">
                  <c:v>565</c:v>
                </c:pt>
                <c:pt idx="19">
                  <c:v>369</c:v>
                </c:pt>
                <c:pt idx="20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'Derby-Catch'!$E$29:$E$49</c:f>
              <c:numCache>
                <c:formatCode>General</c:formatCode>
                <c:ptCount val="21"/>
                <c:pt idx="0">
                  <c:v>9</c:v>
                </c:pt>
                <c:pt idx="1">
                  <c:v>71</c:v>
                </c:pt>
                <c:pt idx="2">
                  <c:v>45</c:v>
                </c:pt>
                <c:pt idx="3">
                  <c:v>63</c:v>
                </c:pt>
                <c:pt idx="4">
                  <c:v>17</c:v>
                </c:pt>
                <c:pt idx="9">
                  <c:v>30</c:v>
                </c:pt>
                <c:pt idx="10">
                  <c:v>41</c:v>
                </c:pt>
                <c:pt idx="11">
                  <c:v>67</c:v>
                </c:pt>
                <c:pt idx="12">
                  <c:v>24</c:v>
                </c:pt>
                <c:pt idx="13">
                  <c:v>39</c:v>
                </c:pt>
                <c:pt idx="14">
                  <c:v>114</c:v>
                </c:pt>
                <c:pt idx="15">
                  <c:v>195</c:v>
                </c:pt>
                <c:pt idx="16">
                  <c:v>214</c:v>
                </c:pt>
                <c:pt idx="17">
                  <c:v>148</c:v>
                </c:pt>
                <c:pt idx="18">
                  <c:v>76</c:v>
                </c:pt>
                <c:pt idx="19">
                  <c:v>66</c:v>
                </c:pt>
                <c:pt idx="20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36032"/>
        <c:axId val="103038336"/>
      </c:lineChart>
      <c:catAx>
        <c:axId val="1030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94404509700673"/>
              <c:y val="0.84684873850228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38336"/>
        <c:scaling>
          <c:orientation val="minMax"/>
          <c:max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83359253499222E-2"/>
              <c:y val="0.326577285947364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36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83375581162773"/>
          <c:y val="0.92793005604029222"/>
          <c:w val="0.60031153182057539"/>
          <c:h val="5.6306542763235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Catches</a:t>
            </a:r>
          </a:p>
        </c:rich>
      </c:tx>
      <c:layout>
        <c:manualLayout>
          <c:xMode val="edge"/>
          <c:yMode val="edge"/>
          <c:x val="0.31987577639751552"/>
          <c:y val="3.14606741573033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59006211180125"/>
          <c:y val="0.16404512382058004"/>
          <c:w val="0.87267080745341619"/>
          <c:h val="0.57303433663353298"/>
        </c:manualLayout>
      </c:layout>
      <c:lineChart>
        <c:grouping val="standard"/>
        <c:varyColors val="0"/>
        <c:ser>
          <c:idx val="0"/>
          <c:order val="0"/>
          <c:tx>
            <c:strRef>
              <c:f>'Derby-Catch'!$A$2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'Derby-Catch'!$A$4:$A$24</c:f>
              <c:strCach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strCache>
            </c:strRef>
          </c:cat>
          <c:val>
            <c:numRef>
              <c:f>'Derby-Catch'!$G$4:$G$24</c:f>
              <c:numCache>
                <c:formatCode>General</c:formatCode>
                <c:ptCount val="21"/>
                <c:pt idx="4">
                  <c:v>78</c:v>
                </c:pt>
                <c:pt idx="5">
                  <c:v>56</c:v>
                </c:pt>
                <c:pt idx="6">
                  <c:v>26</c:v>
                </c:pt>
                <c:pt idx="7">
                  <c:v>21</c:v>
                </c:pt>
                <c:pt idx="8">
                  <c:v>26</c:v>
                </c:pt>
                <c:pt idx="9">
                  <c:v>7</c:v>
                </c:pt>
                <c:pt idx="10">
                  <c:v>37</c:v>
                </c:pt>
                <c:pt idx="11">
                  <c:v>45</c:v>
                </c:pt>
                <c:pt idx="12">
                  <c:v>24</c:v>
                </c:pt>
                <c:pt idx="13">
                  <c:v>8</c:v>
                </c:pt>
                <c:pt idx="14">
                  <c:v>10</c:v>
                </c:pt>
                <c:pt idx="15">
                  <c:v>22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'Derby-Catch'!$A$27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'Derby-Catch'!$D$29:$D$49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7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72128"/>
        <c:axId val="103074432"/>
      </c:lineChart>
      <c:catAx>
        <c:axId val="1030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39751552795031"/>
              <c:y val="0.847191954938216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74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4844720496894408E-2"/>
              <c:y val="0.325843168480344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072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223602484472051"/>
          <c:y val="0.92809083134271131"/>
          <c:w val="0.59937888198757761"/>
          <c:h val="5.6179775280898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Number of Entrants Per Year</a:t>
            </a:r>
          </a:p>
        </c:rich>
      </c:tx>
      <c:layout>
        <c:manualLayout>
          <c:xMode val="edge"/>
          <c:yMode val="edge"/>
          <c:x val="0.32148643778170699"/>
          <c:y val="3.16622691292876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00979245269625"/>
          <c:y val="0.13720334299160902"/>
          <c:w val="0.8416807931776249"/>
          <c:h val="0.58839125936786174"/>
        </c:manualLayout>
      </c:layout>
      <c:lineChart>
        <c:grouping val="standard"/>
        <c:varyColors val="0"/>
        <c:ser>
          <c:idx val="0"/>
          <c:order val="0"/>
          <c:tx>
            <c:strRef>
              <c:f>'Derby-Effort'!$D$1</c:f>
              <c:strCache>
                <c:ptCount val="1"/>
                <c:pt idx="0">
                  <c:v>Owen Sound Derby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'Derby-Effort'!$E$3:$E$23</c:f>
              <c:numCache>
                <c:formatCode>General</c:formatCode>
                <c:ptCount val="21"/>
                <c:pt idx="0">
                  <c:v>970</c:v>
                </c:pt>
                <c:pt idx="1">
                  <c:v>845</c:v>
                </c:pt>
                <c:pt idx="2">
                  <c:v>793</c:v>
                </c:pt>
                <c:pt idx="3">
                  <c:v>1181</c:v>
                </c:pt>
                <c:pt idx="4">
                  <c:v>939</c:v>
                </c:pt>
                <c:pt idx="5">
                  <c:v>958</c:v>
                </c:pt>
                <c:pt idx="6">
                  <c:v>1231</c:v>
                </c:pt>
                <c:pt idx="7">
                  <c:v>1243</c:v>
                </c:pt>
                <c:pt idx="8">
                  <c:v>186</c:v>
                </c:pt>
                <c:pt idx="9">
                  <c:v>957</c:v>
                </c:pt>
                <c:pt idx="10">
                  <c:v>814</c:v>
                </c:pt>
                <c:pt idx="11">
                  <c:v>752</c:v>
                </c:pt>
                <c:pt idx="12">
                  <c:v>851</c:v>
                </c:pt>
                <c:pt idx="13">
                  <c:v>782</c:v>
                </c:pt>
                <c:pt idx="14">
                  <c:v>742</c:v>
                </c:pt>
                <c:pt idx="15">
                  <c:v>936</c:v>
                </c:pt>
                <c:pt idx="16">
                  <c:v>653</c:v>
                </c:pt>
                <c:pt idx="17">
                  <c:v>645</c:v>
                </c:pt>
                <c:pt idx="18">
                  <c:v>695</c:v>
                </c:pt>
                <c:pt idx="19">
                  <c:v>825</c:v>
                </c:pt>
                <c:pt idx="20">
                  <c:v>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'Derby-Effort'!$A$1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'Derby-Effort'!$A$3:$A$23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'Derby-Effort'!$B$3:$B$23</c:f>
              <c:numCache>
                <c:formatCode>General</c:formatCode>
                <c:ptCount val="21"/>
                <c:pt idx="4">
                  <c:v>2787</c:v>
                </c:pt>
                <c:pt idx="5">
                  <c:v>3188</c:v>
                </c:pt>
                <c:pt idx="6">
                  <c:v>3202</c:v>
                </c:pt>
                <c:pt idx="7">
                  <c:v>3049</c:v>
                </c:pt>
                <c:pt idx="8">
                  <c:v>2815</c:v>
                </c:pt>
                <c:pt idx="9">
                  <c:v>2991</c:v>
                </c:pt>
                <c:pt idx="10">
                  <c:v>2805</c:v>
                </c:pt>
                <c:pt idx="11">
                  <c:v>2635</c:v>
                </c:pt>
                <c:pt idx="12">
                  <c:v>2117</c:v>
                </c:pt>
                <c:pt idx="13">
                  <c:v>1960</c:v>
                </c:pt>
                <c:pt idx="14">
                  <c:v>1390</c:v>
                </c:pt>
                <c:pt idx="15">
                  <c:v>1490</c:v>
                </c:pt>
                <c:pt idx="16">
                  <c:v>1208</c:v>
                </c:pt>
                <c:pt idx="17">
                  <c:v>1242</c:v>
                </c:pt>
                <c:pt idx="18">
                  <c:v>1263</c:v>
                </c:pt>
                <c:pt idx="19">
                  <c:v>1185</c:v>
                </c:pt>
                <c:pt idx="20">
                  <c:v>1334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49216"/>
        <c:axId val="103650048"/>
      </c:lineChart>
      <c:catAx>
        <c:axId val="1006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52243852104238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anglers</a:t>
                </a:r>
              </a:p>
            </c:rich>
          </c:tx>
          <c:layout>
            <c:manualLayout>
              <c:xMode val="edge"/>
              <c:yMode val="edge"/>
              <c:x val="8.0775444264943458E-3"/>
              <c:y val="0.26912956460917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6492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408727140125255"/>
          <c:y val="0.92084543521769535"/>
          <c:w val="0.43941875601575653"/>
          <c:h val="6.33245382585752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Derbies-Total CUE</a:t>
            </a:r>
          </a:p>
        </c:rich>
      </c:tx>
      <c:layout>
        <c:manualLayout>
          <c:xMode val="edge"/>
          <c:yMode val="edge"/>
          <c:x val="0.38187770218043132"/>
          <c:y val="3.38541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97754060720793"/>
          <c:y val="0.12239614460282543"/>
          <c:w val="0.85437028211323407"/>
          <c:h val="0.6015640298564398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'Derby-CUE'!$R$3:$R$23</c:f>
              <c:numCache>
                <c:formatCode>0.00</c:formatCode>
                <c:ptCount val="21"/>
                <c:pt idx="4">
                  <c:v>0.76641550053821317</c:v>
                </c:pt>
                <c:pt idx="5">
                  <c:v>1.8654328732747805</c:v>
                </c:pt>
                <c:pt idx="6">
                  <c:v>1.1851967520299813</c:v>
                </c:pt>
                <c:pt idx="7">
                  <c:v>1.3715972449983602</c:v>
                </c:pt>
                <c:pt idx="8">
                  <c:v>1.3506216696269981</c:v>
                </c:pt>
                <c:pt idx="9">
                  <c:v>1.1708458709461718</c:v>
                </c:pt>
                <c:pt idx="10">
                  <c:v>1.3928698752228164</c:v>
                </c:pt>
                <c:pt idx="11">
                  <c:v>0.58481973434535106</c:v>
                </c:pt>
                <c:pt idx="12">
                  <c:v>1.072272083136514</c:v>
                </c:pt>
                <c:pt idx="13">
                  <c:v>0.36836734693877549</c:v>
                </c:pt>
                <c:pt idx="14">
                  <c:v>1.0122302158273382</c:v>
                </c:pt>
                <c:pt idx="15">
                  <c:v>0.87181208053691273</c:v>
                </c:pt>
                <c:pt idx="16">
                  <c:v>0.99337748344370858</c:v>
                </c:pt>
                <c:pt idx="17">
                  <c:v>0.74476650563607083</c:v>
                </c:pt>
                <c:pt idx="18">
                  <c:v>0.85985748218527314</c:v>
                </c:pt>
                <c:pt idx="19">
                  <c:v>0.98396624472573835</c:v>
                </c:pt>
                <c:pt idx="20">
                  <c:v>0.8785607196401799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'Derby-CUE'!$O$27:$O$47</c:f>
              <c:numCache>
                <c:formatCode>0.00</c:formatCode>
                <c:ptCount val="21"/>
                <c:pt idx="0">
                  <c:v>0.57010309278350513</c:v>
                </c:pt>
                <c:pt idx="1">
                  <c:v>1.1597633136094674</c:v>
                </c:pt>
                <c:pt idx="2">
                  <c:v>1.3631778058007566</c:v>
                </c:pt>
                <c:pt idx="3">
                  <c:v>1.7341236240474174</c:v>
                </c:pt>
                <c:pt idx="4">
                  <c:v>1.3865814696485623</c:v>
                </c:pt>
                <c:pt idx="6">
                  <c:v>1.7108042242079611</c:v>
                </c:pt>
                <c:pt idx="7">
                  <c:v>1.7481898632341111</c:v>
                </c:pt>
                <c:pt idx="9">
                  <c:v>1.4535005224660398</c:v>
                </c:pt>
                <c:pt idx="10">
                  <c:v>1.527027027027027</c:v>
                </c:pt>
                <c:pt idx="11">
                  <c:v>1.4148936170212767</c:v>
                </c:pt>
                <c:pt idx="12">
                  <c:v>1.5323149236192715</c:v>
                </c:pt>
                <c:pt idx="13">
                  <c:v>1.5025575447570332</c:v>
                </c:pt>
                <c:pt idx="14">
                  <c:v>1.7452830188679245</c:v>
                </c:pt>
                <c:pt idx="15">
                  <c:v>1.8098290598290598</c:v>
                </c:pt>
                <c:pt idx="16">
                  <c:v>1.5038284839203675</c:v>
                </c:pt>
                <c:pt idx="17">
                  <c:v>1.537984496124031</c:v>
                </c:pt>
                <c:pt idx="18">
                  <c:v>1.5769784172661871</c:v>
                </c:pt>
                <c:pt idx="19">
                  <c:v>1.6545454545454545</c:v>
                </c:pt>
                <c:pt idx="20">
                  <c:v>1.7547738693467336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7824"/>
        <c:axId val="103364480"/>
      </c:lineChart>
      <c:catAx>
        <c:axId val="1033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9081704592755"/>
              <c:y val="0.84114802055992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6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89967637540454E-2"/>
              <c:y val="0.320313320209973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57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051813911610561"/>
          <c:y val="0.91927329396325463"/>
          <c:w val="0.57767075232100851"/>
          <c:h val="6.250027340332453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Chantry Derby-CUE</a:t>
            </a:r>
          </a:p>
        </c:rich>
      </c:tx>
      <c:layout>
        <c:manualLayout>
          <c:xMode val="edge"/>
          <c:yMode val="edge"/>
          <c:x val="0.37479840060380171"/>
          <c:y val="2.337662337662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77877213339633"/>
          <c:y val="0.12207807690502855"/>
          <c:w val="0.85460487445482447"/>
          <c:h val="0.60259816685035361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'Derby-CUE'!$M$2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'Derby-CUE'!$N$2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'Derby-CUE'!$P$2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'Derby-CUE'!$Q$2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95712"/>
        <c:axId val="103398016"/>
      </c:lineChart>
      <c:catAx>
        <c:axId val="1033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04072693659654"/>
              <c:y val="0.84155953233118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9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3220781947711081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395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70614699010764"/>
          <c:y val="0.9194816102532638"/>
          <c:w val="0.74313459605917598"/>
          <c:h val="6.233766233766235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Owen Sound Salmon Spectacular-CUE</a:t>
            </a:r>
          </a:p>
        </c:rich>
      </c:tx>
      <c:layout>
        <c:manualLayout>
          <c:xMode val="edge"/>
          <c:yMode val="edge"/>
          <c:x val="0.25645161290322582"/>
          <c:y val="2.3316062176165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8064516129032"/>
          <c:y val="0.12176165803108809"/>
          <c:w val="0.85483870967741937"/>
          <c:h val="0.60362694300518138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'Derby-CUE'!$K$26</c:f>
              <c:strCache>
                <c:ptCount val="1"/>
                <c:pt idx="0">
                  <c:v>Chinook Salmon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'Derby-CUE'!$J$3:$J$23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'Derby-CUE'!$L$26</c:f>
              <c:strCache>
                <c:ptCount val="1"/>
                <c:pt idx="0">
                  <c:v>Rainbow Trout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'Derby-CUE'!$M$26</c:f>
              <c:strCache>
                <c:ptCount val="1"/>
                <c:pt idx="0">
                  <c:v>Brown Trout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'Derby-CUE'!$N$26</c:f>
              <c:strCache>
                <c:ptCount val="1"/>
                <c:pt idx="0">
                  <c:v>Lake Trout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37440"/>
        <c:axId val="103439744"/>
      </c:lineChart>
      <c:catAx>
        <c:axId val="1034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80645161290318"/>
              <c:y val="0.841968911917098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39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806451612903226E-2"/>
              <c:y val="0.3212435233160621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7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741935483870969"/>
          <c:y val="0.9196891191709845"/>
          <c:w val="0.74193548387096775"/>
          <c:h val="6.2176165803108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Derbies-Chinook Salmon CUE</a:t>
            </a:r>
          </a:p>
        </c:rich>
      </c:tx>
      <c:layout>
        <c:manualLayout>
          <c:xMode val="edge"/>
          <c:yMode val="edge"/>
          <c:x val="0.31078955710246364"/>
          <c:y val="2.3255813953488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8344527388612"/>
          <c:y val="0.12144733488608003"/>
          <c:w val="0.85507380842675695"/>
          <c:h val="0.60465268858176013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'Derby-CUE'!$M$3:$M$23</c:f>
              <c:numCache>
                <c:formatCode>0.00</c:formatCode>
                <c:ptCount val="21"/>
                <c:pt idx="4">
                  <c:v>0.45891639756010044</c:v>
                </c:pt>
                <c:pt idx="5">
                  <c:v>1.5414052697616061</c:v>
                </c:pt>
                <c:pt idx="6">
                  <c:v>0.95627732667083076</c:v>
                </c:pt>
                <c:pt idx="7">
                  <c:v>1.0580518202689406</c:v>
                </c:pt>
                <c:pt idx="8">
                  <c:v>1.1449378330373001</c:v>
                </c:pt>
                <c:pt idx="9">
                  <c:v>0.91307255098629225</c:v>
                </c:pt>
                <c:pt idx="10">
                  <c:v>1.192156862745098</c:v>
                </c:pt>
                <c:pt idx="11">
                  <c:v>0.45730550284629978</c:v>
                </c:pt>
                <c:pt idx="12">
                  <c:v>0.92442135096835143</c:v>
                </c:pt>
                <c:pt idx="13">
                  <c:v>0.2336734693877551</c:v>
                </c:pt>
                <c:pt idx="14">
                  <c:v>0.77410071942446046</c:v>
                </c:pt>
                <c:pt idx="15">
                  <c:v>0.52416107382550337</c:v>
                </c:pt>
                <c:pt idx="16">
                  <c:v>0.58443708609271527</c:v>
                </c:pt>
                <c:pt idx="17">
                  <c:v>0.4500805152979066</c:v>
                </c:pt>
                <c:pt idx="18">
                  <c:v>0.19239904988123516</c:v>
                </c:pt>
                <c:pt idx="19">
                  <c:v>0.45316455696202529</c:v>
                </c:pt>
                <c:pt idx="20">
                  <c:v>0.32533733133433285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'Derby-CUE'!$K$27:$K$47</c:f>
              <c:numCache>
                <c:formatCode>0.00</c:formatCode>
                <c:ptCount val="21"/>
                <c:pt idx="0">
                  <c:v>0.54329896907216491</c:v>
                </c:pt>
                <c:pt idx="1">
                  <c:v>0.97633136094674555</c:v>
                </c:pt>
                <c:pt idx="2">
                  <c:v>1.2597730138713745</c:v>
                </c:pt>
                <c:pt idx="3">
                  <c:v>1.6519898391193903</c:v>
                </c:pt>
                <c:pt idx="4">
                  <c:v>1.2044728434504792</c:v>
                </c:pt>
                <c:pt idx="6">
                  <c:v>1.5190901705930138</c:v>
                </c:pt>
                <c:pt idx="7">
                  <c:v>1.6082059533386968</c:v>
                </c:pt>
                <c:pt idx="9">
                  <c:v>1.264367816091954</c:v>
                </c:pt>
                <c:pt idx="10">
                  <c:v>1.2813267813267812</c:v>
                </c:pt>
                <c:pt idx="11">
                  <c:v>1.1675531914893618</c:v>
                </c:pt>
                <c:pt idx="12">
                  <c:v>1.2491186839012927</c:v>
                </c:pt>
                <c:pt idx="13">
                  <c:v>1.1061381074168799</c:v>
                </c:pt>
                <c:pt idx="14">
                  <c:v>1.4568733153638813</c:v>
                </c:pt>
                <c:pt idx="15">
                  <c:v>1.5181623931623931</c:v>
                </c:pt>
                <c:pt idx="16">
                  <c:v>0.96324655436447171</c:v>
                </c:pt>
                <c:pt idx="17">
                  <c:v>1.165891472868217</c:v>
                </c:pt>
                <c:pt idx="18">
                  <c:v>1.3453237410071943</c:v>
                </c:pt>
                <c:pt idx="19">
                  <c:v>1.4715151515151514</c:v>
                </c:pt>
                <c:pt idx="20">
                  <c:v>1.6402010050251257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77632"/>
        <c:axId val="103479936"/>
      </c:lineChart>
      <c:catAx>
        <c:axId val="1034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96058765601161"/>
              <c:y val="0.84237943125326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7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22998229872428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77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48020929750931"/>
          <c:y val="0.91989908238214413"/>
          <c:w val="0.57488007235810512"/>
          <c:h val="6.201577515988798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Derbies-Rainbow Trout CUE</a:t>
            </a:r>
          </a:p>
        </c:rich>
      </c:tx>
      <c:layout>
        <c:manualLayout>
          <c:xMode val="edge"/>
          <c:yMode val="edge"/>
          <c:x val="0.32154357714931936"/>
          <c:y val="2.31958762886597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18659109553286"/>
          <c:y val="0.12113417306068412"/>
          <c:w val="0.85530613766872998"/>
          <c:h val="0.6056708653034206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'Derby-CUE'!$N$3:$N$23</c:f>
              <c:numCache>
                <c:formatCode>0.00</c:formatCode>
                <c:ptCount val="21"/>
                <c:pt idx="4">
                  <c:v>8.7549336203803368E-2</c:v>
                </c:pt>
                <c:pt idx="5">
                  <c:v>0.14460476787954832</c:v>
                </c:pt>
                <c:pt idx="6">
                  <c:v>8.9006870705808872E-2</c:v>
                </c:pt>
                <c:pt idx="7">
                  <c:v>0.19940964250573959</c:v>
                </c:pt>
                <c:pt idx="8">
                  <c:v>0.11936056838365897</c:v>
                </c:pt>
                <c:pt idx="9">
                  <c:v>0.15011701771982613</c:v>
                </c:pt>
                <c:pt idx="10">
                  <c:v>8.7344028520499106E-2</c:v>
                </c:pt>
                <c:pt idx="11">
                  <c:v>2.8842504743833017E-2</c:v>
                </c:pt>
                <c:pt idx="12">
                  <c:v>7.7940481813887574E-2</c:v>
                </c:pt>
                <c:pt idx="13">
                  <c:v>2.8571428571428571E-2</c:v>
                </c:pt>
                <c:pt idx="14">
                  <c:v>8.0575539568345317E-2</c:v>
                </c:pt>
                <c:pt idx="15">
                  <c:v>0.10536912751677853</c:v>
                </c:pt>
                <c:pt idx="16">
                  <c:v>8.5264900662251661E-2</c:v>
                </c:pt>
                <c:pt idx="17">
                  <c:v>6.8438003220611915E-2</c:v>
                </c:pt>
                <c:pt idx="18">
                  <c:v>0.18923198733174981</c:v>
                </c:pt>
                <c:pt idx="19">
                  <c:v>0.17468354430379746</c:v>
                </c:pt>
                <c:pt idx="20">
                  <c:v>0.33358320839580208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'Derby-CUE'!$L$27:$L$47</c:f>
              <c:numCache>
                <c:formatCode>0.00</c:formatCode>
                <c:ptCount val="21"/>
                <c:pt idx="0">
                  <c:v>1.5463917525773196E-2</c:v>
                </c:pt>
                <c:pt idx="1">
                  <c:v>9.2307692307692313E-2</c:v>
                </c:pt>
                <c:pt idx="2">
                  <c:v>3.530895334174023E-2</c:v>
                </c:pt>
                <c:pt idx="3">
                  <c:v>2.4555461473327687E-2</c:v>
                </c:pt>
                <c:pt idx="4">
                  <c:v>0.15654952076677317</c:v>
                </c:pt>
                <c:pt idx="6">
                  <c:v>0.1917140536149472</c:v>
                </c:pt>
                <c:pt idx="7">
                  <c:v>0.13917940466613032</c:v>
                </c:pt>
                <c:pt idx="9">
                  <c:v>0.15778474399164055</c:v>
                </c:pt>
                <c:pt idx="10">
                  <c:v>0.19041769041769041</c:v>
                </c:pt>
                <c:pt idx="11">
                  <c:v>0.15691489361702127</c:v>
                </c:pt>
                <c:pt idx="12">
                  <c:v>0.25264394829612219</c:v>
                </c:pt>
                <c:pt idx="13">
                  <c:v>0.34654731457800514</c:v>
                </c:pt>
                <c:pt idx="14">
                  <c:v>0.13477088948787061</c:v>
                </c:pt>
                <c:pt idx="15">
                  <c:v>8.0128205128205135E-2</c:v>
                </c:pt>
                <c:pt idx="16">
                  <c:v>0.2113323124042879</c:v>
                </c:pt>
                <c:pt idx="17">
                  <c:v>0.13953488372093023</c:v>
                </c:pt>
                <c:pt idx="18">
                  <c:v>0.11942446043165468</c:v>
                </c:pt>
                <c:pt idx="19">
                  <c:v>9.8181818181818176E-2</c:v>
                </c:pt>
                <c:pt idx="20">
                  <c:v>9.9497487437185936E-2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17568"/>
        <c:axId val="103528320"/>
      </c:lineChart>
      <c:catAx>
        <c:axId val="1035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72381024719173"/>
              <c:y val="0.84278458749357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2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221652190383418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175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05804660269555"/>
          <c:y val="0.92010417512243958"/>
          <c:w val="0.57395549029040183"/>
          <c:h val="6.18556701030927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Derbies-Brown Trout CUE</a:t>
            </a:r>
          </a:p>
        </c:rich>
      </c:tx>
      <c:layout>
        <c:manualLayout>
          <c:xMode val="edge"/>
          <c:yMode val="edge"/>
          <c:x val="0.33707865168539325"/>
          <c:y val="2.3136246786632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99036918138041"/>
          <c:y val="0.12082262210796915"/>
          <c:w val="0.85553772070626"/>
          <c:h val="0.60668380462724936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'Derby-CUE'!$P$3:$P$23</c:f>
              <c:numCache>
                <c:formatCode>0.00</c:formatCode>
                <c:ptCount val="21"/>
                <c:pt idx="4">
                  <c:v>2.7987082884822389E-2</c:v>
                </c:pt>
                <c:pt idx="5">
                  <c:v>1.7565872020075281E-2</c:v>
                </c:pt>
                <c:pt idx="6">
                  <c:v>8.1199250468457218E-3</c:v>
                </c:pt>
                <c:pt idx="7">
                  <c:v>6.8875040997048217E-3</c:v>
                </c:pt>
                <c:pt idx="8">
                  <c:v>9.2362344582593257E-3</c:v>
                </c:pt>
                <c:pt idx="9">
                  <c:v>2.340354396522902E-3</c:v>
                </c:pt>
                <c:pt idx="10">
                  <c:v>1.3190730837789662E-2</c:v>
                </c:pt>
                <c:pt idx="11">
                  <c:v>1.7077798861480076E-2</c:v>
                </c:pt>
                <c:pt idx="12">
                  <c:v>1.1336797354747285E-2</c:v>
                </c:pt>
                <c:pt idx="13">
                  <c:v>4.0816326530612249E-3</c:v>
                </c:pt>
                <c:pt idx="14">
                  <c:v>7.1942446043165471E-3</c:v>
                </c:pt>
                <c:pt idx="15">
                  <c:v>1.4765100671140939E-2</c:v>
                </c:pt>
                <c:pt idx="16">
                  <c:v>5.794701986754967E-3</c:v>
                </c:pt>
                <c:pt idx="17">
                  <c:v>7.246376811594203E-3</c:v>
                </c:pt>
                <c:pt idx="18">
                  <c:v>6.3341250989707044E-3</c:v>
                </c:pt>
                <c:pt idx="19">
                  <c:v>1.6877637130801686E-2</c:v>
                </c:pt>
                <c:pt idx="20">
                  <c:v>1.4992503748125937E-2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'Derby-CUE'!$M$27:$M$47</c:f>
              <c:numCache>
                <c:formatCode>0.00</c:formatCode>
                <c:ptCount val="21"/>
                <c:pt idx="0">
                  <c:v>2.0618556701030928E-3</c:v>
                </c:pt>
                <c:pt idx="1">
                  <c:v>7.100591715976331E-3</c:v>
                </c:pt>
                <c:pt idx="2">
                  <c:v>1.1349306431273645E-2</c:v>
                </c:pt>
                <c:pt idx="3">
                  <c:v>4.2337002540220152E-3</c:v>
                </c:pt>
                <c:pt idx="4">
                  <c:v>7.4547390841320556E-3</c:v>
                </c:pt>
                <c:pt idx="6">
                  <c:v>0</c:v>
                </c:pt>
                <c:pt idx="7">
                  <c:v>8.045052292839903E-4</c:v>
                </c:pt>
                <c:pt idx="9">
                  <c:v>0</c:v>
                </c:pt>
                <c:pt idx="10">
                  <c:v>4.9140049140049139E-3</c:v>
                </c:pt>
                <c:pt idx="11">
                  <c:v>1.3297872340425532E-3</c:v>
                </c:pt>
                <c:pt idx="12">
                  <c:v>2.3501762632197414E-3</c:v>
                </c:pt>
                <c:pt idx="13">
                  <c:v>0</c:v>
                </c:pt>
                <c:pt idx="14">
                  <c:v>0</c:v>
                </c:pt>
                <c:pt idx="15">
                  <c:v>3.205128205128205E-3</c:v>
                </c:pt>
                <c:pt idx="16">
                  <c:v>1.5313935681470138E-3</c:v>
                </c:pt>
                <c:pt idx="17">
                  <c:v>3.1007751937984496E-3</c:v>
                </c:pt>
                <c:pt idx="18">
                  <c:v>2.8776978417266188E-3</c:v>
                </c:pt>
                <c:pt idx="19">
                  <c:v>4.8484848484848485E-3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66336"/>
        <c:axId val="103568896"/>
      </c:lineChart>
      <c:catAx>
        <c:axId val="1035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48796147672552"/>
              <c:y val="0.843187660668380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6889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82182985553772E-2"/>
              <c:y val="0.3239074550128534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66336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163723916532905"/>
          <c:y val="0.92030848329048842"/>
          <c:w val="0.57303370786516861"/>
          <c:h val="6.1696658097686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Derbies-Lake Trout CUE</a:t>
            </a:r>
          </a:p>
        </c:rich>
      </c:tx>
      <c:layout>
        <c:manualLayout>
          <c:xMode val="edge"/>
          <c:yMode val="edge"/>
          <c:x val="0.34775691500100947"/>
          <c:y val="2.3076923076923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79506240463242"/>
          <c:y val="0.12051312227845122"/>
          <c:w val="0.85577057005360146"/>
          <c:h val="0.60769382936155192"/>
        </c:manualLayout>
      </c:layout>
      <c:lineChart>
        <c:grouping val="standard"/>
        <c:varyColors val="0"/>
        <c:ser>
          <c:idx val="0"/>
          <c:order val="0"/>
          <c:tx>
            <c:strRef>
              <c:f>'Derby-CUE'!$A$2</c:f>
              <c:strCache>
                <c:ptCount val="1"/>
                <c:pt idx="0">
                  <c:v>Chantry Derby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'Derby-CUE'!$Q$3:$Q$23</c:f>
              <c:numCache>
                <c:formatCode>0.00</c:formatCode>
                <c:ptCount val="21"/>
                <c:pt idx="4">
                  <c:v>8.0160320641282562E-2</c:v>
                </c:pt>
                <c:pt idx="5">
                  <c:v>0.11316975463194792</c:v>
                </c:pt>
                <c:pt idx="6">
                  <c:v>0.15915915915915915</c:v>
                </c:pt>
                <c:pt idx="7">
                  <c:v>2.2511255627813906E-2</c:v>
                </c:pt>
                <c:pt idx="8">
                  <c:v>3.1E-2</c:v>
                </c:pt>
                <c:pt idx="9">
                  <c:v>3.4482758620689655E-2</c:v>
                </c:pt>
                <c:pt idx="10">
                  <c:v>2.9970029970029972E-2</c:v>
                </c:pt>
                <c:pt idx="11">
                  <c:v>7.2890664003994007E-2</c:v>
                </c:pt>
                <c:pt idx="12">
                  <c:v>5.588822355289421E-2</c:v>
                </c:pt>
                <c:pt idx="13">
                  <c:v>9.6758104738154618E-2</c:v>
                </c:pt>
                <c:pt idx="14">
                  <c:v>9.6211365902293122E-2</c:v>
                </c:pt>
                <c:pt idx="15">
                  <c:v>0.1619332336821126</c:v>
                </c:pt>
                <c:pt idx="16">
                  <c:v>0.1752988047808765</c:v>
                </c:pt>
                <c:pt idx="17">
                  <c:v>0.12294673967147834</c:v>
                </c:pt>
                <c:pt idx="18">
                  <c:v>0.28109452736318408</c:v>
                </c:pt>
                <c:pt idx="19">
                  <c:v>0.18349080059671805</c:v>
                </c:pt>
                <c:pt idx="20">
                  <c:v>0.10437375745526839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'Derby-CUE'!$D$2</c:f>
              <c:strCache>
                <c:ptCount val="1"/>
                <c:pt idx="0">
                  <c:v>Owen Sound Salmon Spectacular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'Derby-CUE'!$J$27:$J$47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'Derby-CUE'!$N$27:$N$47</c:f>
              <c:numCache>
                <c:formatCode>0.00</c:formatCode>
                <c:ptCount val="21"/>
                <c:pt idx="0">
                  <c:v>9.2783505154639175E-3</c:v>
                </c:pt>
                <c:pt idx="1">
                  <c:v>8.4023668639053251E-2</c:v>
                </c:pt>
                <c:pt idx="2">
                  <c:v>5.6746532156368219E-2</c:v>
                </c:pt>
                <c:pt idx="3">
                  <c:v>5.3344623200677392E-2</c:v>
                </c:pt>
                <c:pt idx="4">
                  <c:v>1.8104366347177849E-2</c:v>
                </c:pt>
                <c:pt idx="6">
                  <c:v>0</c:v>
                </c:pt>
                <c:pt idx="7">
                  <c:v>0</c:v>
                </c:pt>
                <c:pt idx="9">
                  <c:v>3.1347962382445138E-2</c:v>
                </c:pt>
                <c:pt idx="10">
                  <c:v>5.0368550368550369E-2</c:v>
                </c:pt>
                <c:pt idx="11">
                  <c:v>8.9095744680851061E-2</c:v>
                </c:pt>
                <c:pt idx="12">
                  <c:v>2.8202115158636899E-2</c:v>
                </c:pt>
                <c:pt idx="13">
                  <c:v>4.9872122762148335E-2</c:v>
                </c:pt>
                <c:pt idx="14">
                  <c:v>0.15363881401617252</c:v>
                </c:pt>
                <c:pt idx="15">
                  <c:v>0.20833333333333334</c:v>
                </c:pt>
                <c:pt idx="16">
                  <c:v>0.32771822358346098</c:v>
                </c:pt>
                <c:pt idx="17">
                  <c:v>0.22945736434108527</c:v>
                </c:pt>
                <c:pt idx="18">
                  <c:v>0.10935251798561151</c:v>
                </c:pt>
                <c:pt idx="19">
                  <c:v>0.08</c:v>
                </c:pt>
                <c:pt idx="20">
                  <c:v>1.507537688442211E-2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06528"/>
        <c:axId val="103621376"/>
      </c:lineChart>
      <c:catAx>
        <c:axId val="1036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2564186688202441"/>
              <c:y val="0.843591897166700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21376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Fish/Entrant</a:t>
                </a:r>
              </a:p>
            </c:rich>
          </c:tx>
          <c:layout>
            <c:manualLayout>
              <c:xMode val="edge"/>
              <c:yMode val="edge"/>
              <c:x val="2.564102564102564E-2"/>
              <c:y val="0.323077730668281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6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8208493169123"/>
          <c:y val="0.92051524328689682"/>
          <c:w val="0.57211622585638333"/>
          <c:h val="6.153873073558113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Creels-Lake Trout Catch</a:t>
            </a:r>
          </a:p>
        </c:rich>
      </c:tx>
      <c:layout>
        <c:manualLayout>
          <c:xMode val="edge"/>
          <c:yMode val="edge"/>
          <c:x val="0.4115759002793461"/>
          <c:y val="2.9850746268656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26377413441876"/>
          <c:y val="0.11691570690421647"/>
          <c:w val="0.83922895462984404"/>
          <c:h val="0.6194044897691468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'Creel-Catch'!$B$66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'Creel-Catch'!$B$67:$B$83</c:f>
              <c:numCache>
                <c:formatCode>General</c:formatCode>
                <c:ptCount val="17"/>
                <c:pt idx="3">
                  <c:v>161</c:v>
                </c:pt>
                <c:pt idx="5">
                  <c:v>621</c:v>
                </c:pt>
                <c:pt idx="6">
                  <c:v>557</c:v>
                </c:pt>
                <c:pt idx="7">
                  <c:v>672</c:v>
                </c:pt>
                <c:pt idx="9">
                  <c:v>631</c:v>
                </c:pt>
                <c:pt idx="11">
                  <c:v>1068</c:v>
                </c:pt>
                <c:pt idx="12">
                  <c:v>339</c:v>
                </c:pt>
                <c:pt idx="13">
                  <c:v>1026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'Creel-Catch'!$C$66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'Creel-Catch'!$C$67:$C$83</c:f>
              <c:numCache>
                <c:formatCode>General</c:formatCode>
                <c:ptCount val="17"/>
                <c:pt idx="0">
                  <c:v>429</c:v>
                </c:pt>
                <c:pt idx="1">
                  <c:v>200</c:v>
                </c:pt>
                <c:pt idx="2">
                  <c:v>448</c:v>
                </c:pt>
                <c:pt idx="3">
                  <c:v>248</c:v>
                </c:pt>
                <c:pt idx="4">
                  <c:v>203</c:v>
                </c:pt>
                <c:pt idx="5">
                  <c:v>440</c:v>
                </c:pt>
                <c:pt idx="6">
                  <c:v>242</c:v>
                </c:pt>
                <c:pt idx="7">
                  <c:v>108</c:v>
                </c:pt>
                <c:pt idx="8">
                  <c:v>952</c:v>
                </c:pt>
                <c:pt idx="16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'Creel-Catch'!$D$66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'Creel-Catch'!$A$67:$A$83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'Creel-Catch'!$D$67:$D$83</c:f>
              <c:numCache>
                <c:formatCode>General</c:formatCode>
                <c:ptCount val="17"/>
                <c:pt idx="3">
                  <c:v>122</c:v>
                </c:pt>
                <c:pt idx="4">
                  <c:v>1170</c:v>
                </c:pt>
                <c:pt idx="5">
                  <c:v>1874</c:v>
                </c:pt>
                <c:pt idx="6">
                  <c:v>417</c:v>
                </c:pt>
                <c:pt idx="7">
                  <c:v>309</c:v>
                </c:pt>
                <c:pt idx="9">
                  <c:v>1567</c:v>
                </c:pt>
                <c:pt idx="16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38752"/>
        <c:axId val="101741312"/>
      </c:lineChart>
      <c:catAx>
        <c:axId val="10173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215467841439434"/>
              <c:y val="0.835822984813465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741312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23472668810289E-2"/>
              <c:y val="0.300995808359775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38752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292621380526789"/>
          <c:y val="0.92288792259176555"/>
          <c:w val="0.7299040433450642"/>
          <c:h val="5.970175369869812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Creels-Total Catch</a:t>
            </a:r>
          </a:p>
        </c:rich>
      </c:tx>
      <c:layout>
        <c:manualLayout>
          <c:xMode val="edge"/>
          <c:yMode val="edge"/>
          <c:x val="0.4476657326046804"/>
          <c:y val="2.99251870324189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48653017834481"/>
          <c:y val="0.1172069825436409"/>
          <c:w val="0.83897072352229818"/>
          <c:h val="0.61845386533665836"/>
        </c:manualLayout>
      </c:layout>
      <c:lineChart>
        <c:grouping val="standard"/>
        <c:varyColors val="0"/>
        <c:ser>
          <c:idx val="0"/>
          <c:order val="0"/>
          <c:tx>
            <c:strRef>
              <c:f>'Creel-Catch'!$B$3</c:f>
              <c:strCache>
                <c:ptCount val="1"/>
                <c:pt idx="0">
                  <c:v>Southern Manitoulin Island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'Creel-Catch'!$B$4:$B$20</c:f>
              <c:numCache>
                <c:formatCode>General</c:formatCode>
                <c:ptCount val="17"/>
                <c:pt idx="3">
                  <c:v>6094</c:v>
                </c:pt>
                <c:pt idx="4">
                  <c:v>4209</c:v>
                </c:pt>
                <c:pt idx="11">
                  <c:v>3933</c:v>
                </c:pt>
                <c:pt idx="12">
                  <c:v>799</c:v>
                </c:pt>
                <c:pt idx="13">
                  <c:v>1747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'Creel-Catch'!$C$3</c:f>
              <c:strCache>
                <c:ptCount val="1"/>
                <c:pt idx="0">
                  <c:v>Owen Sound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'Creel-Catch'!$C$4:$C$20</c:f>
              <c:numCache>
                <c:formatCode>General</c:formatCode>
                <c:ptCount val="17"/>
                <c:pt idx="0">
                  <c:v>2648</c:v>
                </c:pt>
                <c:pt idx="1">
                  <c:v>3654</c:v>
                </c:pt>
                <c:pt idx="2">
                  <c:v>3905</c:v>
                </c:pt>
                <c:pt idx="3">
                  <c:v>10125</c:v>
                </c:pt>
                <c:pt idx="4">
                  <c:v>17013</c:v>
                </c:pt>
                <c:pt idx="5">
                  <c:v>17413</c:v>
                </c:pt>
                <c:pt idx="6">
                  <c:v>7510</c:v>
                </c:pt>
                <c:pt idx="7">
                  <c:v>8379</c:v>
                </c:pt>
                <c:pt idx="8">
                  <c:v>10278</c:v>
                </c:pt>
                <c:pt idx="16">
                  <c:v>3019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'Creel-Catch'!$D$3</c:f>
              <c:strCache>
                <c:ptCount val="1"/>
                <c:pt idx="0">
                  <c:v>Central Lake Huron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'Creel-Catch'!$A$4:$A$20</c:f>
              <c:numCache>
                <c:formatCode>General</c:formatCode>
                <c:ptCount val="17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</c:numCache>
            </c:numRef>
          </c:cat>
          <c:val>
            <c:numRef>
              <c:f>'Creel-Catch'!$D$4:$D$20</c:f>
              <c:numCache>
                <c:formatCode>General</c:formatCode>
                <c:ptCount val="17"/>
                <c:pt idx="3">
                  <c:v>6691</c:v>
                </c:pt>
                <c:pt idx="4">
                  <c:v>13315</c:v>
                </c:pt>
                <c:pt idx="5">
                  <c:v>18984</c:v>
                </c:pt>
                <c:pt idx="6">
                  <c:v>6156</c:v>
                </c:pt>
                <c:pt idx="7">
                  <c:v>2362</c:v>
                </c:pt>
                <c:pt idx="9">
                  <c:v>4667</c:v>
                </c:pt>
                <c:pt idx="16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66112"/>
        <c:axId val="101868672"/>
      </c:lineChart>
      <c:catAx>
        <c:axId val="1018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3140181148853982"/>
              <c:y val="0.83541147132169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86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Number of Fish</a:t>
                </a:r>
              </a:p>
            </c:rich>
          </c:tx>
          <c:layout>
            <c:manualLayout>
              <c:xMode val="edge"/>
              <c:yMode val="edge"/>
              <c:x val="2.5764895330112721E-2"/>
              <c:y val="0.301745635910224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66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2674713969932"/>
          <c:y val="0.92269326683291775"/>
          <c:w val="0.73108008841889938"/>
          <c:h val="5.9850374064837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66675</xdr:rowOff>
    </xdr:from>
    <xdr:to>
      <xdr:col>14</xdr:col>
      <xdr:colOff>400050</xdr:colOff>
      <xdr:row>23</xdr:row>
      <xdr:rowOff>133350</xdr:rowOff>
    </xdr:to>
    <xdr:graphicFrame macro="">
      <xdr:nvGraphicFramePr>
        <xdr:cNvPr id="10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25</xdr:row>
      <xdr:rowOff>0</xdr:rowOff>
    </xdr:from>
    <xdr:to>
      <xdr:col>14</xdr:col>
      <xdr:colOff>409575</xdr:colOff>
      <xdr:row>48</xdr:row>
      <xdr:rowOff>76200</xdr:rowOff>
    </xdr:to>
    <xdr:graphicFrame macro="">
      <xdr:nvGraphicFramePr>
        <xdr:cNvPr id="107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14</xdr:col>
      <xdr:colOff>419100</xdr:colOff>
      <xdr:row>73</xdr:row>
      <xdr:rowOff>85725</xdr:rowOff>
    </xdr:to>
    <xdr:graphicFrame macro="">
      <xdr:nvGraphicFramePr>
        <xdr:cNvPr id="107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74</xdr:row>
      <xdr:rowOff>0</xdr:rowOff>
    </xdr:from>
    <xdr:to>
      <xdr:col>14</xdr:col>
      <xdr:colOff>428625</xdr:colOff>
      <xdr:row>97</xdr:row>
      <xdr:rowOff>95250</xdr:rowOff>
    </xdr:to>
    <xdr:graphicFrame macro="">
      <xdr:nvGraphicFramePr>
        <xdr:cNvPr id="107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98</xdr:row>
      <xdr:rowOff>0</xdr:rowOff>
    </xdr:from>
    <xdr:to>
      <xdr:col>14</xdr:col>
      <xdr:colOff>438150</xdr:colOff>
      <xdr:row>121</xdr:row>
      <xdr:rowOff>104775</xdr:rowOff>
    </xdr:to>
    <xdr:graphicFrame macro="">
      <xdr:nvGraphicFramePr>
        <xdr:cNvPr id="107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</xdr:row>
      <xdr:rowOff>0</xdr:rowOff>
    </xdr:from>
    <xdr:to>
      <xdr:col>10</xdr:col>
      <xdr:colOff>57150</xdr:colOff>
      <xdr:row>31</xdr:row>
      <xdr:rowOff>95250</xdr:rowOff>
    </xdr:to>
    <xdr:graphicFrame macro="">
      <xdr:nvGraphicFramePr>
        <xdr:cNvPr id="245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200025</xdr:colOff>
      <xdr:row>10</xdr:row>
      <xdr:rowOff>38100</xdr:rowOff>
    </xdr:from>
    <xdr:to>
      <xdr:col>22</xdr:col>
      <xdr:colOff>57149</xdr:colOff>
      <xdr:row>35</xdr:row>
      <xdr:rowOff>57150</xdr:rowOff>
    </xdr:to>
    <xdr:graphicFrame macro="">
      <xdr:nvGraphicFramePr>
        <xdr:cNvPr id="245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152400</xdr:rowOff>
    </xdr:from>
    <xdr:to>
      <xdr:col>18</xdr:col>
      <xdr:colOff>409575</xdr:colOff>
      <xdr:row>26</xdr:row>
      <xdr:rowOff>57150</xdr:rowOff>
    </xdr:to>
    <xdr:graphicFrame macro="">
      <xdr:nvGraphicFramePr>
        <xdr:cNvPr id="235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43</xdr:row>
      <xdr:rowOff>0</xdr:rowOff>
    </xdr:from>
    <xdr:to>
      <xdr:col>18</xdr:col>
      <xdr:colOff>409575</xdr:colOff>
      <xdr:row>66</xdr:row>
      <xdr:rowOff>76200</xdr:rowOff>
    </xdr:to>
    <xdr:graphicFrame macro="">
      <xdr:nvGraphicFramePr>
        <xdr:cNvPr id="235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81</xdr:row>
      <xdr:rowOff>0</xdr:rowOff>
    </xdr:from>
    <xdr:to>
      <xdr:col>18</xdr:col>
      <xdr:colOff>419100</xdr:colOff>
      <xdr:row>104</xdr:row>
      <xdr:rowOff>85725</xdr:rowOff>
    </xdr:to>
    <xdr:graphicFrame macro="">
      <xdr:nvGraphicFramePr>
        <xdr:cNvPr id="235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</xdr:colOff>
      <xdr:row>2</xdr:row>
      <xdr:rowOff>9525</xdr:rowOff>
    </xdr:from>
    <xdr:to>
      <xdr:col>26</xdr:col>
      <xdr:colOff>333375</xdr:colOff>
      <xdr:row>22</xdr:row>
      <xdr:rowOff>28575</xdr:rowOff>
    </xdr:to>
    <xdr:graphicFrame macro="">
      <xdr:nvGraphicFramePr>
        <xdr:cNvPr id="133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22</xdr:row>
      <xdr:rowOff>152400</xdr:rowOff>
    </xdr:from>
    <xdr:to>
      <xdr:col>26</xdr:col>
      <xdr:colOff>342900</xdr:colOff>
      <xdr:row>43</xdr:row>
      <xdr:rowOff>19050</xdr:rowOff>
    </xdr:to>
    <xdr:graphicFrame macro="">
      <xdr:nvGraphicFramePr>
        <xdr:cNvPr id="133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41</xdr:row>
      <xdr:rowOff>0</xdr:rowOff>
    </xdr:from>
    <xdr:to>
      <xdr:col>17</xdr:col>
      <xdr:colOff>57150</xdr:colOff>
      <xdr:row>61</xdr:row>
      <xdr:rowOff>38100</xdr:rowOff>
    </xdr:to>
    <xdr:graphicFrame macro="">
      <xdr:nvGraphicFramePr>
        <xdr:cNvPr id="1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6</xdr:col>
      <xdr:colOff>600075</xdr:colOff>
      <xdr:row>148</xdr:row>
      <xdr:rowOff>47625</xdr:rowOff>
    </xdr:to>
    <xdr:graphicFrame macro="">
      <xdr:nvGraphicFramePr>
        <xdr:cNvPr id="1338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16</xdr:col>
      <xdr:colOff>76200</xdr:colOff>
      <xdr:row>148</xdr:row>
      <xdr:rowOff>57150</xdr:rowOff>
    </xdr:to>
    <xdr:graphicFrame macro="">
      <xdr:nvGraphicFramePr>
        <xdr:cNvPr id="1338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128</xdr:row>
      <xdr:rowOff>0</xdr:rowOff>
    </xdr:from>
    <xdr:to>
      <xdr:col>23</xdr:col>
      <xdr:colOff>638175</xdr:colOff>
      <xdr:row>148</xdr:row>
      <xdr:rowOff>66675</xdr:rowOff>
    </xdr:to>
    <xdr:graphicFrame macro="">
      <xdr:nvGraphicFramePr>
        <xdr:cNvPr id="1339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0</xdr:colOff>
      <xdr:row>128</xdr:row>
      <xdr:rowOff>0</xdr:rowOff>
    </xdr:from>
    <xdr:to>
      <xdr:col>35</xdr:col>
      <xdr:colOff>381000</xdr:colOff>
      <xdr:row>148</xdr:row>
      <xdr:rowOff>76200</xdr:rowOff>
    </xdr:to>
    <xdr:graphicFrame macro="">
      <xdr:nvGraphicFramePr>
        <xdr:cNvPr id="1339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17</xdr:col>
      <xdr:colOff>85725</xdr:colOff>
      <xdr:row>171</xdr:row>
      <xdr:rowOff>66675</xdr:rowOff>
    </xdr:to>
    <xdr:graphicFrame macro="">
      <xdr:nvGraphicFramePr>
        <xdr:cNvPr id="1339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</xdr:row>
      <xdr:rowOff>0</xdr:rowOff>
    </xdr:from>
    <xdr:to>
      <xdr:col>20</xdr:col>
      <xdr:colOff>466725</xdr:colOff>
      <xdr:row>24</xdr:row>
      <xdr:rowOff>66675</xdr:rowOff>
    </xdr:to>
    <xdr:graphicFrame macro="">
      <xdr:nvGraphicFramePr>
        <xdr:cNvPr id="123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20</xdr:col>
      <xdr:colOff>409575</xdr:colOff>
      <xdr:row>49</xdr:row>
      <xdr:rowOff>76200</xdr:rowOff>
    </xdr:to>
    <xdr:graphicFrame macro="">
      <xdr:nvGraphicFramePr>
        <xdr:cNvPr id="1230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9525</xdr:rowOff>
    </xdr:from>
    <xdr:to>
      <xdr:col>10</xdr:col>
      <xdr:colOff>542925</xdr:colOff>
      <xdr:row>29</xdr:row>
      <xdr:rowOff>0</xdr:rowOff>
    </xdr:to>
    <xdr:graphicFrame macro="">
      <xdr:nvGraphicFramePr>
        <xdr:cNvPr id="113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52</xdr:row>
      <xdr:rowOff>152400</xdr:rowOff>
    </xdr:from>
    <xdr:to>
      <xdr:col>7</xdr:col>
      <xdr:colOff>1638300</xdr:colOff>
      <xdr:row>75</xdr:row>
      <xdr:rowOff>85725</xdr:rowOff>
    </xdr:to>
    <xdr:graphicFrame macro="">
      <xdr:nvGraphicFramePr>
        <xdr:cNvPr id="113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9</xdr:col>
      <xdr:colOff>1800225</xdr:colOff>
      <xdr:row>98</xdr:row>
      <xdr:rowOff>104775</xdr:rowOff>
    </xdr:to>
    <xdr:graphicFrame macro="">
      <xdr:nvGraphicFramePr>
        <xdr:cNvPr id="113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7</xdr:col>
      <xdr:colOff>1628775</xdr:colOff>
      <xdr:row>144</xdr:row>
      <xdr:rowOff>104775</xdr:rowOff>
    </xdr:to>
    <xdr:graphicFrame macro="">
      <xdr:nvGraphicFramePr>
        <xdr:cNvPr id="1131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146</xdr:row>
      <xdr:rowOff>0</xdr:rowOff>
    </xdr:from>
    <xdr:to>
      <xdr:col>9</xdr:col>
      <xdr:colOff>1200150</xdr:colOff>
      <xdr:row>168</xdr:row>
      <xdr:rowOff>114300</xdr:rowOff>
    </xdr:to>
    <xdr:graphicFrame macro="">
      <xdr:nvGraphicFramePr>
        <xdr:cNvPr id="1131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400050</xdr:colOff>
      <xdr:row>28</xdr:row>
      <xdr:rowOff>152400</xdr:rowOff>
    </xdr:to>
    <xdr:graphicFrame macro="">
      <xdr:nvGraphicFramePr>
        <xdr:cNvPr id="102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1</xdr:row>
      <xdr:rowOff>9525</xdr:rowOff>
    </xdr:from>
    <xdr:to>
      <xdr:col>19</xdr:col>
      <xdr:colOff>47625</xdr:colOff>
      <xdr:row>27</xdr:row>
      <xdr:rowOff>0</xdr:rowOff>
    </xdr:to>
    <xdr:graphicFrame macro="">
      <xdr:nvGraphicFramePr>
        <xdr:cNvPr id="92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27</xdr:row>
      <xdr:rowOff>152400</xdr:rowOff>
    </xdr:from>
    <xdr:to>
      <xdr:col>19</xdr:col>
      <xdr:colOff>57150</xdr:colOff>
      <xdr:row>53</xdr:row>
      <xdr:rowOff>152400</xdr:rowOff>
    </xdr:to>
    <xdr:graphicFrame macro="">
      <xdr:nvGraphicFramePr>
        <xdr:cNvPr id="92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55</xdr:row>
      <xdr:rowOff>9525</xdr:rowOff>
    </xdr:from>
    <xdr:to>
      <xdr:col>19</xdr:col>
      <xdr:colOff>47625</xdr:colOff>
      <xdr:row>81</xdr:row>
      <xdr:rowOff>19050</xdr:rowOff>
    </xdr:to>
    <xdr:graphicFrame macro="">
      <xdr:nvGraphicFramePr>
        <xdr:cNvPr id="925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228600</xdr:colOff>
      <xdr:row>82</xdr:row>
      <xdr:rowOff>9525</xdr:rowOff>
    </xdr:from>
    <xdr:to>
      <xdr:col>19</xdr:col>
      <xdr:colOff>38100</xdr:colOff>
      <xdr:row>108</xdr:row>
      <xdr:rowOff>19050</xdr:rowOff>
    </xdr:to>
    <xdr:graphicFrame macro="">
      <xdr:nvGraphicFramePr>
        <xdr:cNvPr id="92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238125</xdr:colOff>
      <xdr:row>1</xdr:row>
      <xdr:rowOff>19050</xdr:rowOff>
    </xdr:from>
    <xdr:to>
      <xdr:col>21</xdr:col>
      <xdr:colOff>9525</xdr:colOff>
      <xdr:row>28</xdr:row>
      <xdr:rowOff>47625</xdr:rowOff>
    </xdr:to>
    <xdr:graphicFrame macro="">
      <xdr:nvGraphicFramePr>
        <xdr:cNvPr id="82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29</xdr:row>
      <xdr:rowOff>0</xdr:rowOff>
    </xdr:from>
    <xdr:to>
      <xdr:col>21</xdr:col>
      <xdr:colOff>19050</xdr:colOff>
      <xdr:row>56</xdr:row>
      <xdr:rowOff>38100</xdr:rowOff>
    </xdr:to>
    <xdr:graphicFrame macro="">
      <xdr:nvGraphicFramePr>
        <xdr:cNvPr id="823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247650</xdr:colOff>
      <xdr:row>57</xdr:row>
      <xdr:rowOff>19050</xdr:rowOff>
    </xdr:from>
    <xdr:to>
      <xdr:col>21</xdr:col>
      <xdr:colOff>38100</xdr:colOff>
      <xdr:row>84</xdr:row>
      <xdr:rowOff>66675</xdr:rowOff>
    </xdr:to>
    <xdr:graphicFrame macro="">
      <xdr:nvGraphicFramePr>
        <xdr:cNvPr id="823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266700</xdr:colOff>
      <xdr:row>85</xdr:row>
      <xdr:rowOff>0</xdr:rowOff>
    </xdr:from>
    <xdr:to>
      <xdr:col>21</xdr:col>
      <xdr:colOff>57150</xdr:colOff>
      <xdr:row>112</xdr:row>
      <xdr:rowOff>47625</xdr:rowOff>
    </xdr:to>
    <xdr:graphicFrame macro="">
      <xdr:nvGraphicFramePr>
        <xdr:cNvPr id="82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9525</xdr:rowOff>
    </xdr:from>
    <xdr:to>
      <xdr:col>20</xdr:col>
      <xdr:colOff>0</xdr:colOff>
      <xdr:row>27</xdr:row>
      <xdr:rowOff>0</xdr:rowOff>
    </xdr:to>
    <xdr:graphicFrame macro="">
      <xdr:nvGraphicFramePr>
        <xdr:cNvPr id="518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20</xdr:col>
      <xdr:colOff>9525</xdr:colOff>
      <xdr:row>54</xdr:row>
      <xdr:rowOff>0</xdr:rowOff>
    </xdr:to>
    <xdr:graphicFrame macro="">
      <xdr:nvGraphicFramePr>
        <xdr:cNvPr id="51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55</xdr:row>
      <xdr:rowOff>0</xdr:rowOff>
    </xdr:from>
    <xdr:to>
      <xdr:col>20</xdr:col>
      <xdr:colOff>19050</xdr:colOff>
      <xdr:row>81</xdr:row>
      <xdr:rowOff>9525</xdr:rowOff>
    </xdr:to>
    <xdr:graphicFrame macro="">
      <xdr:nvGraphicFramePr>
        <xdr:cNvPr id="51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9</xdr:col>
      <xdr:colOff>276225</xdr:colOff>
      <xdr:row>77</xdr:row>
      <xdr:rowOff>0</xdr:rowOff>
    </xdr:to>
    <xdr:graphicFrame macro="">
      <xdr:nvGraphicFramePr>
        <xdr:cNvPr id="518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9</xdr:col>
      <xdr:colOff>285750</xdr:colOff>
      <xdr:row>104</xdr:row>
      <xdr:rowOff>9525</xdr:rowOff>
    </xdr:to>
    <xdr:graphicFrame macro="">
      <xdr:nvGraphicFramePr>
        <xdr:cNvPr id="51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105</xdr:row>
      <xdr:rowOff>0</xdr:rowOff>
    </xdr:from>
    <xdr:to>
      <xdr:col>9</xdr:col>
      <xdr:colOff>295275</xdr:colOff>
      <xdr:row>131</xdr:row>
      <xdr:rowOff>19050</xdr:rowOff>
    </xdr:to>
    <xdr:graphicFrame macro="">
      <xdr:nvGraphicFramePr>
        <xdr:cNvPr id="51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132</xdr:row>
      <xdr:rowOff>0</xdr:rowOff>
    </xdr:from>
    <xdr:to>
      <xdr:col>9</xdr:col>
      <xdr:colOff>304800</xdr:colOff>
      <xdr:row>158</xdr:row>
      <xdr:rowOff>28575</xdr:rowOff>
    </xdr:to>
    <xdr:graphicFrame macro="">
      <xdr:nvGraphicFramePr>
        <xdr:cNvPr id="51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409575</xdr:colOff>
      <xdr:row>23</xdr:row>
      <xdr:rowOff>47625</xdr:rowOff>
    </xdr:to>
    <xdr:graphicFrame macro="">
      <xdr:nvGraphicFramePr>
        <xdr:cNvPr id="41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26</xdr:row>
      <xdr:rowOff>0</xdr:rowOff>
    </xdr:from>
    <xdr:to>
      <xdr:col>14</xdr:col>
      <xdr:colOff>419100</xdr:colOff>
      <xdr:row>49</xdr:row>
      <xdr:rowOff>85725</xdr:rowOff>
    </xdr:to>
    <xdr:graphicFrame macro="">
      <xdr:nvGraphicFramePr>
        <xdr:cNvPr id="2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428625</xdr:colOff>
      <xdr:row>74</xdr:row>
      <xdr:rowOff>95250</xdr:rowOff>
    </xdr:to>
    <xdr:graphicFrame macro="">
      <xdr:nvGraphicFramePr>
        <xdr:cNvPr id="212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438150</xdr:colOff>
      <xdr:row>99</xdr:row>
      <xdr:rowOff>104775</xdr:rowOff>
    </xdr:to>
    <xdr:graphicFrame macro="">
      <xdr:nvGraphicFramePr>
        <xdr:cNvPr id="212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14</xdr:col>
      <xdr:colOff>428625</xdr:colOff>
      <xdr:row>24</xdr:row>
      <xdr:rowOff>95250</xdr:rowOff>
    </xdr:to>
    <xdr:graphicFrame macro="">
      <xdr:nvGraphicFramePr>
        <xdr:cNvPr id="212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438150</xdr:colOff>
      <xdr:row>24</xdr:row>
      <xdr:rowOff>104775</xdr:rowOff>
    </xdr:to>
    <xdr:graphicFrame macro="">
      <xdr:nvGraphicFramePr>
        <xdr:cNvPr id="21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447675</xdr:colOff>
      <xdr:row>49</xdr:row>
      <xdr:rowOff>114300</xdr:rowOff>
    </xdr:to>
    <xdr:graphicFrame macro="">
      <xdr:nvGraphicFramePr>
        <xdr:cNvPr id="212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457200</xdr:colOff>
      <xdr:row>74</xdr:row>
      <xdr:rowOff>123825</xdr:rowOff>
    </xdr:to>
    <xdr:graphicFrame macro="">
      <xdr:nvGraphicFramePr>
        <xdr:cNvPr id="212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447675</xdr:colOff>
      <xdr:row>124</xdr:row>
      <xdr:rowOff>114300</xdr:rowOff>
    </xdr:to>
    <xdr:graphicFrame macro="">
      <xdr:nvGraphicFramePr>
        <xdr:cNvPr id="2129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48</xdr:row>
      <xdr:rowOff>9525</xdr:rowOff>
    </xdr:from>
    <xdr:to>
      <xdr:col>16</xdr:col>
      <xdr:colOff>561975</xdr:colOff>
      <xdr:row>70</xdr:row>
      <xdr:rowOff>104775</xdr:rowOff>
    </xdr:to>
    <xdr:graphicFrame macro="">
      <xdr:nvGraphicFramePr>
        <xdr:cNvPr id="62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72</xdr:row>
      <xdr:rowOff>0</xdr:rowOff>
    </xdr:from>
    <xdr:to>
      <xdr:col>16</xdr:col>
      <xdr:colOff>561975</xdr:colOff>
      <xdr:row>94</xdr:row>
      <xdr:rowOff>104775</xdr:rowOff>
    </xdr:to>
    <xdr:graphicFrame macro="">
      <xdr:nvGraphicFramePr>
        <xdr:cNvPr id="62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96</xdr:row>
      <xdr:rowOff>0</xdr:rowOff>
    </xdr:from>
    <xdr:to>
      <xdr:col>16</xdr:col>
      <xdr:colOff>571500</xdr:colOff>
      <xdr:row>118</xdr:row>
      <xdr:rowOff>114300</xdr:rowOff>
    </xdr:to>
    <xdr:graphicFrame macro="">
      <xdr:nvGraphicFramePr>
        <xdr:cNvPr id="62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7</xdr:col>
      <xdr:colOff>361950</xdr:colOff>
      <xdr:row>97</xdr:row>
      <xdr:rowOff>123825</xdr:rowOff>
    </xdr:to>
    <xdr:graphicFrame macro="">
      <xdr:nvGraphicFramePr>
        <xdr:cNvPr id="62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99</xdr:row>
      <xdr:rowOff>0</xdr:rowOff>
    </xdr:from>
    <xdr:to>
      <xdr:col>7</xdr:col>
      <xdr:colOff>371475</xdr:colOff>
      <xdr:row>121</xdr:row>
      <xdr:rowOff>133350</xdr:rowOff>
    </xdr:to>
    <xdr:graphicFrame macro="">
      <xdr:nvGraphicFramePr>
        <xdr:cNvPr id="621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7</xdr:col>
      <xdr:colOff>381000</xdr:colOff>
      <xdr:row>145</xdr:row>
      <xdr:rowOff>142875</xdr:rowOff>
    </xdr:to>
    <xdr:graphicFrame macro="">
      <xdr:nvGraphicFramePr>
        <xdr:cNvPr id="621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7</xdr:col>
      <xdr:colOff>390525</xdr:colOff>
      <xdr:row>169</xdr:row>
      <xdr:rowOff>152400</xdr:rowOff>
    </xdr:to>
    <xdr:graphicFrame macro="">
      <xdr:nvGraphicFramePr>
        <xdr:cNvPr id="621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438150</xdr:colOff>
      <xdr:row>24</xdr:row>
      <xdr:rowOff>104775</xdr:rowOff>
    </xdr:to>
    <xdr:graphicFrame macro="">
      <xdr:nvGraphicFramePr>
        <xdr:cNvPr id="3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0</xdr:rowOff>
    </xdr:from>
    <xdr:to>
      <xdr:col>14</xdr:col>
      <xdr:colOff>447675</xdr:colOff>
      <xdr:row>49</xdr:row>
      <xdr:rowOff>114300</xdr:rowOff>
    </xdr:to>
    <xdr:graphicFrame macro="">
      <xdr:nvGraphicFramePr>
        <xdr:cNvPr id="31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14</xdr:col>
      <xdr:colOff>457200</xdr:colOff>
      <xdr:row>74</xdr:row>
      <xdr:rowOff>123825</xdr:rowOff>
    </xdr:to>
    <xdr:graphicFrame macro="">
      <xdr:nvGraphicFramePr>
        <xdr:cNvPr id="31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76</xdr:row>
      <xdr:rowOff>0</xdr:rowOff>
    </xdr:from>
    <xdr:to>
      <xdr:col>14</xdr:col>
      <xdr:colOff>466725</xdr:colOff>
      <xdr:row>99</xdr:row>
      <xdr:rowOff>133350</xdr:rowOff>
    </xdr:to>
    <xdr:graphicFrame macro="">
      <xdr:nvGraphicFramePr>
        <xdr:cNvPr id="314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24</xdr:col>
      <xdr:colOff>447675</xdr:colOff>
      <xdr:row>24</xdr:row>
      <xdr:rowOff>114300</xdr:rowOff>
    </xdr:to>
    <xdr:graphicFrame macro="">
      <xdr:nvGraphicFramePr>
        <xdr:cNvPr id="314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26</xdr:row>
      <xdr:rowOff>0</xdr:rowOff>
    </xdr:from>
    <xdr:to>
      <xdr:col>24</xdr:col>
      <xdr:colOff>457200</xdr:colOff>
      <xdr:row>49</xdr:row>
      <xdr:rowOff>123825</xdr:rowOff>
    </xdr:to>
    <xdr:graphicFrame macro="">
      <xdr:nvGraphicFramePr>
        <xdr:cNvPr id="315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24</xdr:col>
      <xdr:colOff>466725</xdr:colOff>
      <xdr:row>74</xdr:row>
      <xdr:rowOff>133350</xdr:rowOff>
    </xdr:to>
    <xdr:graphicFrame macro="">
      <xdr:nvGraphicFramePr>
        <xdr:cNvPr id="315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101</xdr:row>
      <xdr:rowOff>0</xdr:rowOff>
    </xdr:from>
    <xdr:to>
      <xdr:col>14</xdr:col>
      <xdr:colOff>476250</xdr:colOff>
      <xdr:row>124</xdr:row>
      <xdr:rowOff>142875</xdr:rowOff>
    </xdr:to>
    <xdr:graphicFrame macro="">
      <xdr:nvGraphicFramePr>
        <xdr:cNvPr id="31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</xdr:row>
      <xdr:rowOff>0</xdr:rowOff>
    </xdr:from>
    <xdr:to>
      <xdr:col>21</xdr:col>
      <xdr:colOff>142875</xdr:colOff>
      <xdr:row>26</xdr:row>
      <xdr:rowOff>152400</xdr:rowOff>
    </xdr:to>
    <xdr:graphicFrame macro="">
      <xdr:nvGraphicFramePr>
        <xdr:cNvPr id="72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352425</xdr:colOff>
      <xdr:row>27</xdr:row>
      <xdr:rowOff>152400</xdr:rowOff>
    </xdr:from>
    <xdr:to>
      <xdr:col>21</xdr:col>
      <xdr:colOff>152400</xdr:colOff>
      <xdr:row>53</xdr:row>
      <xdr:rowOff>152400</xdr:rowOff>
    </xdr:to>
    <xdr:graphicFrame macro="">
      <xdr:nvGraphicFramePr>
        <xdr:cNvPr id="72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333375</xdr:colOff>
      <xdr:row>55</xdr:row>
      <xdr:rowOff>9525</xdr:rowOff>
    </xdr:from>
    <xdr:to>
      <xdr:col>21</xdr:col>
      <xdr:colOff>142875</xdr:colOff>
      <xdr:row>81</xdr:row>
      <xdr:rowOff>19050</xdr:rowOff>
    </xdr:to>
    <xdr:graphicFrame macro="">
      <xdr:nvGraphicFramePr>
        <xdr:cNvPr id="720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333375</xdr:colOff>
      <xdr:row>81</xdr:row>
      <xdr:rowOff>152400</xdr:rowOff>
    </xdr:from>
    <xdr:to>
      <xdr:col>21</xdr:col>
      <xdr:colOff>152400</xdr:colOff>
      <xdr:row>108</xdr:row>
      <xdr:rowOff>9525</xdr:rowOff>
    </xdr:to>
    <xdr:graphicFrame macro="">
      <xdr:nvGraphicFramePr>
        <xdr:cNvPr id="720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</xdr:row>
      <xdr:rowOff>0</xdr:rowOff>
    </xdr:from>
    <xdr:to>
      <xdr:col>26</xdr:col>
      <xdr:colOff>361950</xdr:colOff>
      <xdr:row>21</xdr:row>
      <xdr:rowOff>57150</xdr:rowOff>
    </xdr:to>
    <xdr:graphicFrame macro="">
      <xdr:nvGraphicFramePr>
        <xdr:cNvPr id="225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22</xdr:row>
      <xdr:rowOff>0</xdr:rowOff>
    </xdr:from>
    <xdr:to>
      <xdr:col>26</xdr:col>
      <xdr:colOff>371475</xdr:colOff>
      <xdr:row>42</xdr:row>
      <xdr:rowOff>66675</xdr:rowOff>
    </xdr:to>
    <xdr:graphicFrame macro="">
      <xdr:nvGraphicFramePr>
        <xdr:cNvPr id="225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0</xdr:rowOff>
    </xdr:from>
    <xdr:to>
      <xdr:col>17</xdr:col>
      <xdr:colOff>381000</xdr:colOff>
      <xdr:row>54</xdr:row>
      <xdr:rowOff>76200</xdr:rowOff>
    </xdr:to>
    <xdr:graphicFrame macro="">
      <xdr:nvGraphicFramePr>
        <xdr:cNvPr id="225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8</xdr:col>
      <xdr:colOff>390525</xdr:colOff>
      <xdr:row>112</xdr:row>
      <xdr:rowOff>85725</xdr:rowOff>
    </xdr:to>
    <xdr:graphicFrame macro="">
      <xdr:nvGraphicFramePr>
        <xdr:cNvPr id="2258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92</xdr:row>
      <xdr:rowOff>0</xdr:rowOff>
    </xdr:from>
    <xdr:to>
      <xdr:col>18</xdr:col>
      <xdr:colOff>400050</xdr:colOff>
      <xdr:row>112</xdr:row>
      <xdr:rowOff>95250</xdr:rowOff>
    </xdr:to>
    <xdr:graphicFrame macro="">
      <xdr:nvGraphicFramePr>
        <xdr:cNvPr id="2258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115</xdr:row>
      <xdr:rowOff>0</xdr:rowOff>
    </xdr:from>
    <xdr:to>
      <xdr:col>18</xdr:col>
      <xdr:colOff>409575</xdr:colOff>
      <xdr:row>135</xdr:row>
      <xdr:rowOff>104775</xdr:rowOff>
    </xdr:to>
    <xdr:graphicFrame macro="">
      <xdr:nvGraphicFramePr>
        <xdr:cNvPr id="2258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428625</xdr:colOff>
      <xdr:row>37</xdr:row>
      <xdr:rowOff>123825</xdr:rowOff>
    </xdr:to>
    <xdr:graphicFrame macro="">
      <xdr:nvGraphicFramePr>
        <xdr:cNvPr id="276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9</xdr:col>
      <xdr:colOff>419100</xdr:colOff>
      <xdr:row>31</xdr:row>
      <xdr:rowOff>114300</xdr:rowOff>
    </xdr:to>
    <xdr:graphicFrame macro="">
      <xdr:nvGraphicFramePr>
        <xdr:cNvPr id="266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9</xdr:col>
      <xdr:colOff>409575</xdr:colOff>
      <xdr:row>35</xdr:row>
      <xdr:rowOff>104775</xdr:rowOff>
    </xdr:to>
    <xdr:graphicFrame macro="">
      <xdr:nvGraphicFramePr>
        <xdr:cNvPr id="256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6</xdr:row>
      <xdr:rowOff>152400</xdr:rowOff>
    </xdr:from>
    <xdr:to>
      <xdr:col>19</xdr:col>
      <xdr:colOff>219075</xdr:colOff>
      <xdr:row>29</xdr:row>
      <xdr:rowOff>85725</xdr:rowOff>
    </xdr:to>
    <xdr:graphicFrame macro="">
      <xdr:nvGraphicFramePr>
        <xdr:cNvPr id="286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0"/>
  <sheetViews>
    <sheetView topLeftCell="A13" workbookViewId="0">
      <selection activeCell="D77" sqref="D77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2" spans="1:13" x14ac:dyDescent="0.2">
      <c r="A2" t="s">
        <v>5</v>
      </c>
    </row>
    <row r="3" spans="1:13" x14ac:dyDescent="0.2">
      <c r="A3" t="s">
        <v>0</v>
      </c>
      <c r="B3" t="s">
        <v>16</v>
      </c>
      <c r="C3" t="s">
        <v>1</v>
      </c>
      <c r="D3" t="s">
        <v>2</v>
      </c>
      <c r="G3" s="1"/>
      <c r="H3" s="2"/>
      <c r="I3" s="2"/>
      <c r="J3" s="2"/>
      <c r="K3" s="2"/>
      <c r="L3" s="2"/>
      <c r="M3" s="3"/>
    </row>
    <row r="4" spans="1:13" x14ac:dyDescent="0.2">
      <c r="A4">
        <v>1996</v>
      </c>
      <c r="C4">
        <v>70893</v>
      </c>
      <c r="G4" s="2"/>
      <c r="I4" s="2"/>
    </row>
    <row r="5" spans="1:13" x14ac:dyDescent="0.2">
      <c r="A5">
        <v>1997</v>
      </c>
      <c r="C5">
        <v>66989</v>
      </c>
    </row>
    <row r="6" spans="1:13" x14ac:dyDescent="0.2">
      <c r="A6">
        <v>1998</v>
      </c>
      <c r="C6">
        <v>65666</v>
      </c>
    </row>
    <row r="7" spans="1:13" x14ac:dyDescent="0.2">
      <c r="A7">
        <v>1999</v>
      </c>
      <c r="C7">
        <v>113508</v>
      </c>
      <c r="D7">
        <v>72919</v>
      </c>
    </row>
    <row r="8" spans="1:13" x14ac:dyDescent="0.2">
      <c r="A8">
        <v>2000</v>
      </c>
      <c r="B8">
        <v>22707</v>
      </c>
      <c r="C8">
        <v>162092</v>
      </c>
      <c r="D8">
        <v>93413</v>
      </c>
    </row>
    <row r="9" spans="1:13" x14ac:dyDescent="0.2">
      <c r="A9">
        <v>2001</v>
      </c>
      <c r="C9">
        <v>174173</v>
      </c>
      <c r="D9">
        <v>106123</v>
      </c>
    </row>
    <row r="10" spans="1:13" x14ac:dyDescent="0.2">
      <c r="A10">
        <v>2002</v>
      </c>
      <c r="B10">
        <v>26479</v>
      </c>
      <c r="C10">
        <v>59096</v>
      </c>
      <c r="D10">
        <v>47052</v>
      </c>
    </row>
    <row r="11" spans="1:13" x14ac:dyDescent="0.2">
      <c r="A11">
        <v>2003</v>
      </c>
      <c r="B11">
        <v>40955</v>
      </c>
      <c r="C11">
        <v>80128</v>
      </c>
      <c r="D11">
        <v>38655</v>
      </c>
    </row>
    <row r="12" spans="1:13" x14ac:dyDescent="0.2">
      <c r="A12">
        <v>2004</v>
      </c>
      <c r="C12">
        <v>125133</v>
      </c>
    </row>
    <row r="13" spans="1:13" x14ac:dyDescent="0.2">
      <c r="A13">
        <v>2005</v>
      </c>
      <c r="D13">
        <v>68429</v>
      </c>
    </row>
    <row r="14" spans="1:13" x14ac:dyDescent="0.2">
      <c r="A14">
        <v>2006</v>
      </c>
      <c r="B14">
        <v>28081</v>
      </c>
    </row>
    <row r="15" spans="1:13" x14ac:dyDescent="0.2">
      <c r="A15">
        <v>2007</v>
      </c>
      <c r="B15">
        <v>34160</v>
      </c>
    </row>
    <row r="16" spans="1:13" x14ac:dyDescent="0.2">
      <c r="A16">
        <v>2008</v>
      </c>
      <c r="B16">
        <v>7915</v>
      </c>
    </row>
    <row r="17" spans="1:4" x14ac:dyDescent="0.2">
      <c r="A17">
        <v>2009</v>
      </c>
      <c r="B17">
        <v>15331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34475</v>
      </c>
      <c r="D20">
        <v>3039</v>
      </c>
    </row>
    <row r="22" spans="1:4" x14ac:dyDescent="0.2">
      <c r="A22" t="s">
        <v>4</v>
      </c>
    </row>
    <row r="23" spans="1:4" x14ac:dyDescent="0.2">
      <c r="A23" t="s">
        <v>0</v>
      </c>
      <c r="B23" t="s">
        <v>16</v>
      </c>
      <c r="C23" t="s">
        <v>1</v>
      </c>
      <c r="D23" t="s">
        <v>2</v>
      </c>
    </row>
    <row r="24" spans="1:4" x14ac:dyDescent="0.2">
      <c r="A24">
        <v>1996</v>
      </c>
      <c r="C24">
        <v>49008</v>
      </c>
    </row>
    <row r="25" spans="1:4" x14ac:dyDescent="0.2">
      <c r="A25">
        <v>1997</v>
      </c>
      <c r="C25">
        <v>54516</v>
      </c>
    </row>
    <row r="26" spans="1:4" x14ac:dyDescent="0.2">
      <c r="A26">
        <v>1998</v>
      </c>
      <c r="C26">
        <v>53283</v>
      </c>
    </row>
    <row r="27" spans="1:4" x14ac:dyDescent="0.2">
      <c r="A27">
        <v>1999</v>
      </c>
      <c r="B27" s="1">
        <v>27733</v>
      </c>
      <c r="C27" s="1">
        <v>89153</v>
      </c>
      <c r="D27" s="1">
        <v>33281</v>
      </c>
    </row>
    <row r="28" spans="1:4" x14ac:dyDescent="0.2">
      <c r="A28">
        <v>2000</v>
      </c>
      <c r="C28" s="1">
        <v>116422</v>
      </c>
      <c r="D28" s="2">
        <v>58487</v>
      </c>
    </row>
    <row r="29" spans="1:4" x14ac:dyDescent="0.2">
      <c r="A29">
        <v>2001</v>
      </c>
      <c r="B29" s="1">
        <v>29087</v>
      </c>
      <c r="C29" s="1">
        <v>116833</v>
      </c>
      <c r="D29" s="2">
        <v>73498</v>
      </c>
    </row>
    <row r="30" spans="1:4" x14ac:dyDescent="0.2">
      <c r="A30">
        <v>2002</v>
      </c>
      <c r="B30" s="1">
        <v>25501</v>
      </c>
      <c r="C30" s="1">
        <v>45685</v>
      </c>
      <c r="D30" s="2">
        <v>26929</v>
      </c>
    </row>
    <row r="31" spans="1:4" x14ac:dyDescent="0.2">
      <c r="A31">
        <v>2003</v>
      </c>
      <c r="B31" s="1">
        <v>39572</v>
      </c>
      <c r="C31" s="1">
        <v>59638</v>
      </c>
      <c r="D31" s="2">
        <v>25982</v>
      </c>
    </row>
    <row r="32" spans="1:4" x14ac:dyDescent="0.2">
      <c r="A32">
        <v>2004</v>
      </c>
      <c r="C32" s="1">
        <v>81136</v>
      </c>
    </row>
    <row r="33" spans="1:4" x14ac:dyDescent="0.2">
      <c r="A33">
        <v>2005</v>
      </c>
      <c r="B33" s="1">
        <v>26763</v>
      </c>
      <c r="D33" s="2">
        <v>41277</v>
      </c>
    </row>
    <row r="34" spans="1:4" x14ac:dyDescent="0.2">
      <c r="A34">
        <v>2006</v>
      </c>
    </row>
    <row r="35" spans="1:4" x14ac:dyDescent="0.2">
      <c r="A35">
        <v>2007</v>
      </c>
      <c r="B35" s="1">
        <v>26740</v>
      </c>
    </row>
    <row r="36" spans="1:4" x14ac:dyDescent="0.2">
      <c r="A36">
        <v>2008</v>
      </c>
      <c r="B36" s="1">
        <v>7091</v>
      </c>
    </row>
    <row r="37" spans="1:4" x14ac:dyDescent="0.2">
      <c r="A37">
        <v>2009</v>
      </c>
      <c r="B37" s="1">
        <v>14379</v>
      </c>
    </row>
    <row r="38" spans="1:4" x14ac:dyDescent="0.2">
      <c r="A38">
        <v>2010</v>
      </c>
    </row>
    <row r="39" spans="1:4" x14ac:dyDescent="0.2">
      <c r="A39">
        <v>2011</v>
      </c>
    </row>
    <row r="40" spans="1:4" x14ac:dyDescent="0.2">
      <c r="A40">
        <v>2012</v>
      </c>
      <c r="C40">
        <v>33719</v>
      </c>
      <c r="D40" s="3">
        <v>1424</v>
      </c>
    </row>
    <row r="42" spans="1:4" x14ac:dyDescent="0.2">
      <c r="A42" t="s">
        <v>6</v>
      </c>
    </row>
    <row r="43" spans="1:4" x14ac:dyDescent="0.2">
      <c r="A43" t="s">
        <v>0</v>
      </c>
      <c r="B43" t="s">
        <v>16</v>
      </c>
      <c r="C43" t="s">
        <v>1</v>
      </c>
      <c r="D43" t="s">
        <v>2</v>
      </c>
    </row>
    <row r="44" spans="1:4" x14ac:dyDescent="0.2">
      <c r="A44">
        <v>1996</v>
      </c>
      <c r="C44">
        <v>8541</v>
      </c>
    </row>
    <row r="45" spans="1:4" x14ac:dyDescent="0.2">
      <c r="A45">
        <v>1997</v>
      </c>
      <c r="C45">
        <v>8186</v>
      </c>
    </row>
    <row r="46" spans="1:4" x14ac:dyDescent="0.2">
      <c r="A46">
        <v>1998</v>
      </c>
      <c r="C46">
        <v>5302</v>
      </c>
    </row>
    <row r="47" spans="1:4" x14ac:dyDescent="0.2">
      <c r="A47">
        <v>1999</v>
      </c>
      <c r="B47" s="1">
        <v>882</v>
      </c>
      <c r="C47" s="1">
        <v>21079</v>
      </c>
      <c r="D47" s="1">
        <v>20644</v>
      </c>
    </row>
    <row r="48" spans="1:4" x14ac:dyDescent="0.2">
      <c r="A48">
        <v>2000</v>
      </c>
      <c r="C48" s="1">
        <v>40474</v>
      </c>
      <c r="D48" s="1">
        <v>17634</v>
      </c>
    </row>
    <row r="49" spans="1:4" x14ac:dyDescent="0.2">
      <c r="A49">
        <v>2001</v>
      </c>
      <c r="B49" s="1">
        <v>9337</v>
      </c>
      <c r="C49" s="4">
        <v>34211</v>
      </c>
      <c r="D49" s="5">
        <v>17579</v>
      </c>
    </row>
    <row r="50" spans="1:4" x14ac:dyDescent="0.2">
      <c r="A50">
        <v>2002</v>
      </c>
      <c r="B50" s="1">
        <v>3323</v>
      </c>
      <c r="C50" s="1">
        <v>11275</v>
      </c>
      <c r="D50" s="2">
        <v>12252</v>
      </c>
    </row>
    <row r="51" spans="1:4" x14ac:dyDescent="0.2">
      <c r="A51">
        <v>2003</v>
      </c>
      <c r="B51" s="1">
        <v>3146</v>
      </c>
      <c r="C51" s="4">
        <v>15636</v>
      </c>
      <c r="D51" s="5">
        <v>2678</v>
      </c>
    </row>
    <row r="52" spans="1:4" x14ac:dyDescent="0.2">
      <c r="A52">
        <v>2004</v>
      </c>
      <c r="C52" s="4">
        <v>29853</v>
      </c>
    </row>
    <row r="53" spans="1:4" x14ac:dyDescent="0.2">
      <c r="A53">
        <v>2005</v>
      </c>
      <c r="B53" s="1">
        <v>3856</v>
      </c>
      <c r="D53" s="5">
        <v>9904</v>
      </c>
    </row>
    <row r="54" spans="1:4" x14ac:dyDescent="0.2">
      <c r="A54">
        <v>2006</v>
      </c>
    </row>
    <row r="55" spans="1:4" x14ac:dyDescent="0.2">
      <c r="A55">
        <v>2007</v>
      </c>
      <c r="B55" s="1">
        <v>4126</v>
      </c>
    </row>
    <row r="56" spans="1:4" x14ac:dyDescent="0.2">
      <c r="A56">
        <v>2008</v>
      </c>
      <c r="B56" s="1">
        <v>1120</v>
      </c>
    </row>
    <row r="57" spans="1:4" x14ac:dyDescent="0.2">
      <c r="A57">
        <v>2009</v>
      </c>
      <c r="B57" s="1">
        <v>3234</v>
      </c>
    </row>
    <row r="58" spans="1:4" x14ac:dyDescent="0.2">
      <c r="A58">
        <v>2010</v>
      </c>
    </row>
    <row r="59" spans="1:4" x14ac:dyDescent="0.2">
      <c r="A59">
        <v>2011</v>
      </c>
    </row>
    <row r="60" spans="1:4" x14ac:dyDescent="0.2">
      <c r="A60">
        <v>2012</v>
      </c>
      <c r="C60">
        <v>2905</v>
      </c>
      <c r="D60" s="6">
        <v>774</v>
      </c>
    </row>
    <row r="62" spans="1:4" x14ac:dyDescent="0.2">
      <c r="A62" t="s">
        <v>8</v>
      </c>
    </row>
    <row r="63" spans="1:4" x14ac:dyDescent="0.2">
      <c r="A63" t="s">
        <v>0</v>
      </c>
      <c r="B63" t="s">
        <v>16</v>
      </c>
      <c r="C63" t="s">
        <v>1</v>
      </c>
      <c r="D63" t="s">
        <v>2</v>
      </c>
    </row>
    <row r="64" spans="1:4" x14ac:dyDescent="0.2">
      <c r="A64">
        <v>1996</v>
      </c>
      <c r="C64">
        <v>8304</v>
      </c>
    </row>
    <row r="65" spans="1:4" x14ac:dyDescent="0.2">
      <c r="A65">
        <v>1997</v>
      </c>
      <c r="C65">
        <v>3348</v>
      </c>
    </row>
    <row r="66" spans="1:4" x14ac:dyDescent="0.2">
      <c r="A66">
        <v>1998</v>
      </c>
      <c r="C66">
        <v>6743</v>
      </c>
    </row>
    <row r="67" spans="1:4" x14ac:dyDescent="0.2">
      <c r="A67">
        <v>1999</v>
      </c>
      <c r="B67" s="7">
        <v>583</v>
      </c>
      <c r="C67" s="9">
        <v>0</v>
      </c>
      <c r="D67" s="11">
        <v>4517</v>
      </c>
    </row>
    <row r="68" spans="1:4" x14ac:dyDescent="0.2">
      <c r="A68">
        <v>2000</v>
      </c>
      <c r="B68" s="2"/>
      <c r="C68" s="1">
        <v>737</v>
      </c>
      <c r="D68" s="1">
        <v>2444</v>
      </c>
    </row>
    <row r="69" spans="1:4" x14ac:dyDescent="0.2">
      <c r="A69">
        <v>2001</v>
      </c>
      <c r="B69" s="8">
        <v>3215</v>
      </c>
      <c r="C69" s="1">
        <v>8959</v>
      </c>
      <c r="D69" s="2">
        <v>4967</v>
      </c>
    </row>
    <row r="70" spans="1:4" x14ac:dyDescent="0.2">
      <c r="A70">
        <v>2002</v>
      </c>
      <c r="B70" s="8">
        <v>1604</v>
      </c>
      <c r="C70" s="1">
        <v>1692</v>
      </c>
      <c r="D70" s="2">
        <v>4858</v>
      </c>
    </row>
    <row r="71" spans="1:4" x14ac:dyDescent="0.2">
      <c r="A71">
        <v>2003</v>
      </c>
      <c r="B71" s="8">
        <v>2683</v>
      </c>
      <c r="C71" s="1">
        <v>2793</v>
      </c>
      <c r="D71" s="2">
        <v>1567</v>
      </c>
    </row>
    <row r="72" spans="1:4" x14ac:dyDescent="0.2">
      <c r="A72">
        <v>2004</v>
      </c>
      <c r="B72" s="2"/>
      <c r="C72" s="1">
        <v>7685</v>
      </c>
    </row>
    <row r="73" spans="1:4" x14ac:dyDescent="0.2">
      <c r="A73">
        <v>2005</v>
      </c>
      <c r="B73" s="8">
        <v>3871</v>
      </c>
      <c r="D73" s="2">
        <v>12161</v>
      </c>
    </row>
    <row r="74" spans="1:4" x14ac:dyDescent="0.2">
      <c r="A74">
        <v>2006</v>
      </c>
      <c r="B74" s="2"/>
    </row>
    <row r="75" spans="1:4" x14ac:dyDescent="0.2">
      <c r="A75">
        <v>2007</v>
      </c>
      <c r="B75" s="1">
        <v>2798</v>
      </c>
    </row>
    <row r="76" spans="1:4" x14ac:dyDescent="0.2">
      <c r="A76">
        <v>2008</v>
      </c>
      <c r="B76" s="1">
        <v>1304</v>
      </c>
    </row>
    <row r="77" spans="1:4" x14ac:dyDescent="0.2">
      <c r="A77">
        <v>2009</v>
      </c>
      <c r="B77" s="1">
        <v>3176</v>
      </c>
    </row>
    <row r="78" spans="1:4" x14ac:dyDescent="0.2">
      <c r="A78">
        <v>2010</v>
      </c>
    </row>
    <row r="79" spans="1:4" x14ac:dyDescent="0.2">
      <c r="A79">
        <v>2011</v>
      </c>
    </row>
    <row r="80" spans="1:4" x14ac:dyDescent="0.2">
      <c r="A80">
        <v>2012</v>
      </c>
      <c r="C80" s="10">
        <v>989</v>
      </c>
      <c r="D80" s="3">
        <v>304</v>
      </c>
    </row>
    <row r="82" spans="1:4" x14ac:dyDescent="0.2">
      <c r="A82" t="s">
        <v>7</v>
      </c>
    </row>
    <row r="83" spans="1:4" x14ac:dyDescent="0.2">
      <c r="A83" t="s">
        <v>0</v>
      </c>
      <c r="B83" t="s">
        <v>16</v>
      </c>
      <c r="C83" t="s">
        <v>1</v>
      </c>
      <c r="D83" t="s">
        <v>2</v>
      </c>
    </row>
    <row r="84" spans="1:4" x14ac:dyDescent="0.2">
      <c r="A84">
        <v>1996</v>
      </c>
      <c r="C84">
        <v>1463</v>
      </c>
    </row>
    <row r="85" spans="1:4" x14ac:dyDescent="0.2">
      <c r="A85">
        <v>1997</v>
      </c>
      <c r="C85">
        <v>75</v>
      </c>
    </row>
    <row r="86" spans="1:4" x14ac:dyDescent="0.2">
      <c r="A86">
        <v>1998</v>
      </c>
      <c r="C86">
        <v>124</v>
      </c>
    </row>
    <row r="87" spans="1:4" x14ac:dyDescent="0.2">
      <c r="A87">
        <v>1999</v>
      </c>
      <c r="C87">
        <v>370</v>
      </c>
    </row>
    <row r="88" spans="1:4" x14ac:dyDescent="0.2">
      <c r="A88">
        <v>2000</v>
      </c>
    </row>
    <row r="89" spans="1:4" x14ac:dyDescent="0.2">
      <c r="A89">
        <v>2001</v>
      </c>
    </row>
    <row r="90" spans="1:4" x14ac:dyDescent="0.2">
      <c r="A90">
        <v>2002</v>
      </c>
      <c r="C90">
        <v>83</v>
      </c>
      <c r="D90">
        <v>156</v>
      </c>
    </row>
    <row r="91" spans="1:4" x14ac:dyDescent="0.2">
      <c r="A91">
        <v>2003</v>
      </c>
      <c r="C91">
        <v>957</v>
      </c>
      <c r="D91">
        <v>282</v>
      </c>
    </row>
    <row r="92" spans="1:4" x14ac:dyDescent="0.2">
      <c r="A92">
        <v>2004</v>
      </c>
      <c r="C92">
        <v>624</v>
      </c>
    </row>
    <row r="93" spans="1:4" x14ac:dyDescent="0.2">
      <c r="A93">
        <v>2005</v>
      </c>
      <c r="D93">
        <v>956</v>
      </c>
    </row>
    <row r="94" spans="1:4" x14ac:dyDescent="0.2">
      <c r="A94">
        <v>2006</v>
      </c>
    </row>
    <row r="95" spans="1:4" x14ac:dyDescent="0.2">
      <c r="A95">
        <v>2007</v>
      </c>
    </row>
    <row r="96" spans="1:4" x14ac:dyDescent="0.2">
      <c r="A96">
        <v>2008</v>
      </c>
    </row>
    <row r="97" spans="1:4" x14ac:dyDescent="0.2">
      <c r="A97">
        <v>2009</v>
      </c>
    </row>
    <row r="98" spans="1:4" x14ac:dyDescent="0.2">
      <c r="A98">
        <v>2010</v>
      </c>
    </row>
    <row r="99" spans="1:4" x14ac:dyDescent="0.2">
      <c r="A99">
        <v>2011</v>
      </c>
    </row>
    <row r="100" spans="1:4" x14ac:dyDescent="0.2">
      <c r="A100">
        <v>2012</v>
      </c>
      <c r="C100">
        <v>43</v>
      </c>
      <c r="D100">
        <v>0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B1" workbookViewId="0">
      <selection activeCell="L5" sqref="L5"/>
    </sheetView>
  </sheetViews>
  <sheetFormatPr defaultRowHeight="12.75" x14ac:dyDescent="0.2"/>
  <sheetData>
    <row r="1" spans="1:16" x14ac:dyDescent="0.2">
      <c r="A1" t="s">
        <v>144</v>
      </c>
      <c r="E1" t="s">
        <v>106</v>
      </c>
    </row>
    <row r="2" spans="1:16" x14ac:dyDescent="0.2">
      <c r="A2" t="s">
        <v>0</v>
      </c>
      <c r="B2" t="s">
        <v>81</v>
      </c>
      <c r="C2" t="s">
        <v>118</v>
      </c>
      <c r="D2" t="s">
        <v>142</v>
      </c>
      <c r="E2" t="s">
        <v>154</v>
      </c>
      <c r="F2" t="s">
        <v>155</v>
      </c>
    </row>
    <row r="3" spans="1:16" x14ac:dyDescent="0.2">
      <c r="A3">
        <v>2008</v>
      </c>
      <c r="B3">
        <v>0</v>
      </c>
      <c r="C3">
        <v>107</v>
      </c>
      <c r="D3">
        <f t="shared" ref="D3:D8" si="0">SUM(B3:C3)</f>
        <v>107</v>
      </c>
      <c r="E3" s="71">
        <f t="shared" ref="E3:E8" si="1">B3/D3*100</f>
        <v>0</v>
      </c>
      <c r="F3" s="71">
        <f t="shared" ref="F3:F8" si="2">C3/D3*100</f>
        <v>100</v>
      </c>
    </row>
    <row r="4" spans="1:16" x14ac:dyDescent="0.2">
      <c r="A4">
        <v>2009</v>
      </c>
      <c r="B4">
        <v>1</v>
      </c>
      <c r="C4">
        <v>112</v>
      </c>
      <c r="D4">
        <f t="shared" si="0"/>
        <v>113</v>
      </c>
      <c r="E4" s="71">
        <f t="shared" si="1"/>
        <v>0.88495575221238942</v>
      </c>
      <c r="F4" s="71">
        <f t="shared" si="2"/>
        <v>99.115044247787608</v>
      </c>
    </row>
    <row r="5" spans="1:16" x14ac:dyDescent="0.2">
      <c r="A5">
        <v>2010</v>
      </c>
      <c r="B5">
        <v>4</v>
      </c>
      <c r="C5">
        <v>576</v>
      </c>
      <c r="D5">
        <f t="shared" si="0"/>
        <v>580</v>
      </c>
      <c r="E5" s="71">
        <f t="shared" si="1"/>
        <v>0.68965517241379315</v>
      </c>
      <c r="F5" s="71">
        <f t="shared" si="2"/>
        <v>99.310344827586206</v>
      </c>
    </row>
    <row r="6" spans="1:16" x14ac:dyDescent="0.2">
      <c r="A6">
        <v>2011</v>
      </c>
      <c r="B6">
        <v>2</v>
      </c>
      <c r="C6">
        <v>546</v>
      </c>
      <c r="D6">
        <f t="shared" si="0"/>
        <v>548</v>
      </c>
      <c r="E6" s="71">
        <f t="shared" si="1"/>
        <v>0.36496350364963503</v>
      </c>
      <c r="F6" s="71">
        <f t="shared" si="2"/>
        <v>99.635036496350367</v>
      </c>
    </row>
    <row r="7" spans="1:16" x14ac:dyDescent="0.2">
      <c r="A7">
        <v>2012</v>
      </c>
      <c r="B7">
        <v>5</v>
      </c>
      <c r="C7">
        <v>638</v>
      </c>
      <c r="D7">
        <f t="shared" si="0"/>
        <v>643</v>
      </c>
      <c r="E7" s="71">
        <f t="shared" si="1"/>
        <v>0.77760497667185069</v>
      </c>
      <c r="F7" s="71">
        <f t="shared" si="2"/>
        <v>99.222395023328147</v>
      </c>
      <c r="P7" t="s">
        <v>153</v>
      </c>
    </row>
    <row r="8" spans="1:16" x14ac:dyDescent="0.2">
      <c r="A8">
        <v>2013</v>
      </c>
      <c r="B8">
        <v>7</v>
      </c>
      <c r="C8">
        <v>710</v>
      </c>
      <c r="D8">
        <f t="shared" si="0"/>
        <v>717</v>
      </c>
      <c r="E8" s="71">
        <f t="shared" si="1"/>
        <v>0.97629009762900976</v>
      </c>
      <c r="F8" s="71">
        <f t="shared" si="2"/>
        <v>99.023709902370996</v>
      </c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3 D4:D8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7"/>
  <sheetViews>
    <sheetView workbookViewId="0">
      <selection activeCell="J82" sqref="J82"/>
    </sheetView>
  </sheetViews>
  <sheetFormatPr defaultRowHeight="12.75" x14ac:dyDescent="0.2"/>
  <sheetData>
    <row r="2" spans="1:8" x14ac:dyDescent="0.2">
      <c r="B2" t="s">
        <v>116</v>
      </c>
    </row>
    <row r="3" spans="1:8" x14ac:dyDescent="0.2">
      <c r="E3" t="s">
        <v>142</v>
      </c>
      <c r="F3" t="s">
        <v>124</v>
      </c>
    </row>
    <row r="4" spans="1:8" x14ac:dyDescent="0.2">
      <c r="A4" t="s">
        <v>0</v>
      </c>
      <c r="B4" t="s">
        <v>81</v>
      </c>
      <c r="C4" t="s">
        <v>118</v>
      </c>
      <c r="D4" t="s">
        <v>119</v>
      </c>
      <c r="F4" t="s">
        <v>81</v>
      </c>
      <c r="G4" t="s">
        <v>118</v>
      </c>
      <c r="H4" t="s">
        <v>119</v>
      </c>
    </row>
    <row r="5" spans="1:8" x14ac:dyDescent="0.2">
      <c r="A5">
        <v>1978</v>
      </c>
      <c r="E5">
        <f>SUM(B5:D5)</f>
        <v>0</v>
      </c>
      <c r="F5" t="e">
        <f>B5/E5*100</f>
        <v>#DIV/0!</v>
      </c>
      <c r="G5" t="e">
        <f>C5/E5*100</f>
        <v>#DIV/0!</v>
      </c>
      <c r="H5" t="e">
        <f>D5/E5*100</f>
        <v>#DIV/0!</v>
      </c>
    </row>
    <row r="6" spans="1:8" x14ac:dyDescent="0.2">
      <c r="A6">
        <v>1979</v>
      </c>
      <c r="E6">
        <f t="shared" ref="E6:E39" si="0">SUM(B6:D6)</f>
        <v>0</v>
      </c>
      <c r="F6" t="e">
        <f t="shared" ref="F6:F39" si="1">B6/E6*100</f>
        <v>#DIV/0!</v>
      </c>
      <c r="G6" t="e">
        <f t="shared" ref="G6:G39" si="2">C6/E6*100</f>
        <v>#DIV/0!</v>
      </c>
      <c r="H6" t="e">
        <f t="shared" ref="H6:H39" si="3">D6/E6*100</f>
        <v>#DIV/0!</v>
      </c>
    </row>
    <row r="7" spans="1:8" x14ac:dyDescent="0.2">
      <c r="A7">
        <v>1980</v>
      </c>
      <c r="B7">
        <v>213</v>
      </c>
      <c r="C7">
        <v>661</v>
      </c>
      <c r="D7">
        <v>0</v>
      </c>
      <c r="E7">
        <f t="shared" si="0"/>
        <v>874</v>
      </c>
      <c r="F7">
        <f t="shared" si="1"/>
        <v>24.370709382151031</v>
      </c>
      <c r="G7">
        <f t="shared" si="2"/>
        <v>75.629290617848966</v>
      </c>
      <c r="H7">
        <f t="shared" si="3"/>
        <v>0</v>
      </c>
    </row>
    <row r="8" spans="1:8" x14ac:dyDescent="0.2">
      <c r="A8">
        <v>1981</v>
      </c>
      <c r="B8">
        <v>0</v>
      </c>
      <c r="C8">
        <v>0</v>
      </c>
      <c r="D8">
        <v>83</v>
      </c>
      <c r="E8">
        <f t="shared" si="0"/>
        <v>83</v>
      </c>
      <c r="F8">
        <f t="shared" si="1"/>
        <v>0</v>
      </c>
      <c r="G8">
        <f t="shared" si="2"/>
        <v>0</v>
      </c>
      <c r="H8">
        <f t="shared" si="3"/>
        <v>100</v>
      </c>
    </row>
    <row r="9" spans="1:8" x14ac:dyDescent="0.2">
      <c r="A9">
        <v>1982</v>
      </c>
      <c r="B9">
        <v>0</v>
      </c>
      <c r="C9">
        <v>0</v>
      </c>
      <c r="D9">
        <v>819</v>
      </c>
      <c r="E9">
        <f t="shared" si="0"/>
        <v>819</v>
      </c>
      <c r="F9">
        <f t="shared" si="1"/>
        <v>0</v>
      </c>
      <c r="G9">
        <f t="shared" si="2"/>
        <v>0</v>
      </c>
      <c r="H9">
        <f t="shared" si="3"/>
        <v>100</v>
      </c>
    </row>
    <row r="10" spans="1:8" x14ac:dyDescent="0.2">
      <c r="A10">
        <v>1983</v>
      </c>
      <c r="B10">
        <v>33</v>
      </c>
      <c r="C10">
        <v>57</v>
      </c>
      <c r="D10">
        <v>0</v>
      </c>
      <c r="E10">
        <f t="shared" si="0"/>
        <v>90</v>
      </c>
      <c r="F10">
        <f t="shared" si="1"/>
        <v>36.666666666666664</v>
      </c>
      <c r="G10">
        <f t="shared" si="2"/>
        <v>63.333333333333329</v>
      </c>
      <c r="H10">
        <f t="shared" si="3"/>
        <v>0</v>
      </c>
    </row>
    <row r="11" spans="1:8" x14ac:dyDescent="0.2">
      <c r="A11">
        <v>1984</v>
      </c>
      <c r="E11">
        <f t="shared" si="0"/>
        <v>0</v>
      </c>
      <c r="F11" t="e">
        <f t="shared" si="1"/>
        <v>#DIV/0!</v>
      </c>
      <c r="G11" t="e">
        <f t="shared" si="2"/>
        <v>#DIV/0!</v>
      </c>
      <c r="H11" t="e">
        <f t="shared" si="3"/>
        <v>#DIV/0!</v>
      </c>
    </row>
    <row r="12" spans="1:8" x14ac:dyDescent="0.2">
      <c r="A12">
        <v>1985</v>
      </c>
      <c r="B12">
        <v>21</v>
      </c>
      <c r="C12">
        <v>697</v>
      </c>
      <c r="D12">
        <v>0</v>
      </c>
      <c r="E12">
        <f t="shared" si="0"/>
        <v>718</v>
      </c>
      <c r="F12">
        <f t="shared" si="1"/>
        <v>2.9247910863509747</v>
      </c>
      <c r="G12">
        <f t="shared" si="2"/>
        <v>97.075208913649021</v>
      </c>
      <c r="H12">
        <f t="shared" si="3"/>
        <v>0</v>
      </c>
    </row>
    <row r="13" spans="1:8" x14ac:dyDescent="0.2">
      <c r="A13">
        <v>1986</v>
      </c>
      <c r="B13">
        <v>78</v>
      </c>
      <c r="C13">
        <v>992</v>
      </c>
      <c r="D13">
        <v>0</v>
      </c>
      <c r="E13">
        <f t="shared" si="0"/>
        <v>1070</v>
      </c>
      <c r="F13">
        <f t="shared" si="1"/>
        <v>7.2897196261682247</v>
      </c>
      <c r="G13">
        <f t="shared" si="2"/>
        <v>92.710280373831779</v>
      </c>
      <c r="H13">
        <f t="shared" si="3"/>
        <v>0</v>
      </c>
    </row>
    <row r="14" spans="1:8" x14ac:dyDescent="0.2">
      <c r="A14">
        <v>1987</v>
      </c>
      <c r="B14">
        <v>478</v>
      </c>
      <c r="C14">
        <v>2026</v>
      </c>
      <c r="D14">
        <v>0</v>
      </c>
      <c r="E14">
        <f t="shared" si="0"/>
        <v>2504</v>
      </c>
      <c r="F14">
        <f t="shared" si="1"/>
        <v>19.089456869009584</v>
      </c>
      <c r="G14">
        <f t="shared" si="2"/>
        <v>80.910543130990419</v>
      </c>
      <c r="H14">
        <f t="shared" si="3"/>
        <v>0</v>
      </c>
    </row>
    <row r="15" spans="1:8" x14ac:dyDescent="0.2">
      <c r="A15">
        <v>1988</v>
      </c>
      <c r="E15">
        <f t="shared" si="0"/>
        <v>0</v>
      </c>
      <c r="F15" t="e">
        <f t="shared" si="1"/>
        <v>#DIV/0!</v>
      </c>
      <c r="G15" t="e">
        <f t="shared" si="2"/>
        <v>#DIV/0!</v>
      </c>
      <c r="H15" t="e">
        <f t="shared" si="3"/>
        <v>#DIV/0!</v>
      </c>
    </row>
    <row r="16" spans="1:8" x14ac:dyDescent="0.2">
      <c r="A16">
        <v>1989</v>
      </c>
      <c r="B16">
        <v>349</v>
      </c>
      <c r="C16">
        <v>831</v>
      </c>
      <c r="D16">
        <v>0</v>
      </c>
      <c r="E16">
        <f t="shared" si="0"/>
        <v>1180</v>
      </c>
      <c r="F16">
        <f t="shared" si="1"/>
        <v>29.576271186440678</v>
      </c>
      <c r="G16">
        <f t="shared" si="2"/>
        <v>70.423728813559322</v>
      </c>
      <c r="H16">
        <f t="shared" si="3"/>
        <v>0</v>
      </c>
    </row>
    <row r="17" spans="1:8" x14ac:dyDescent="0.2">
      <c r="A17">
        <v>1990</v>
      </c>
      <c r="E17">
        <f t="shared" si="0"/>
        <v>0</v>
      </c>
      <c r="F17" t="e">
        <f t="shared" si="1"/>
        <v>#DIV/0!</v>
      </c>
      <c r="G17" t="e">
        <f t="shared" si="2"/>
        <v>#DIV/0!</v>
      </c>
      <c r="H17" t="e">
        <f t="shared" si="3"/>
        <v>#DIV/0!</v>
      </c>
    </row>
    <row r="18" spans="1:8" x14ac:dyDescent="0.2">
      <c r="A18">
        <v>1991</v>
      </c>
      <c r="E18">
        <f t="shared" si="0"/>
        <v>0</v>
      </c>
      <c r="F18" t="e">
        <f t="shared" si="1"/>
        <v>#DIV/0!</v>
      </c>
      <c r="G18" t="e">
        <f t="shared" si="2"/>
        <v>#DIV/0!</v>
      </c>
      <c r="H18" t="e">
        <f t="shared" si="3"/>
        <v>#DIV/0!</v>
      </c>
    </row>
    <row r="19" spans="1:8" x14ac:dyDescent="0.2">
      <c r="A19">
        <v>1992</v>
      </c>
      <c r="B19">
        <v>302</v>
      </c>
      <c r="C19">
        <v>1367</v>
      </c>
      <c r="D19">
        <v>0</v>
      </c>
      <c r="E19">
        <f t="shared" si="0"/>
        <v>1669</v>
      </c>
      <c r="F19">
        <f t="shared" si="1"/>
        <v>18.094667465548234</v>
      </c>
      <c r="G19">
        <f t="shared" si="2"/>
        <v>81.905332534451773</v>
      </c>
      <c r="H19">
        <f t="shared" si="3"/>
        <v>0</v>
      </c>
    </row>
    <row r="20" spans="1:8" x14ac:dyDescent="0.2">
      <c r="A20">
        <v>1993</v>
      </c>
      <c r="B20">
        <v>648</v>
      </c>
      <c r="C20">
        <v>1364</v>
      </c>
      <c r="D20">
        <v>0</v>
      </c>
      <c r="E20">
        <f t="shared" si="0"/>
        <v>2012</v>
      </c>
      <c r="F20">
        <f t="shared" si="1"/>
        <v>32.206759443339962</v>
      </c>
      <c r="G20">
        <f t="shared" si="2"/>
        <v>67.793240556660038</v>
      </c>
      <c r="H20">
        <f t="shared" si="3"/>
        <v>0</v>
      </c>
    </row>
    <row r="21" spans="1:8" x14ac:dyDescent="0.2">
      <c r="A21">
        <v>1994</v>
      </c>
      <c r="E21">
        <f t="shared" si="0"/>
        <v>0</v>
      </c>
      <c r="F21" t="e">
        <f t="shared" si="1"/>
        <v>#DIV/0!</v>
      </c>
      <c r="G21" t="e">
        <f t="shared" si="2"/>
        <v>#DIV/0!</v>
      </c>
      <c r="H21" t="e">
        <f t="shared" si="3"/>
        <v>#DIV/0!</v>
      </c>
    </row>
    <row r="22" spans="1:8" x14ac:dyDescent="0.2">
      <c r="A22">
        <v>1995</v>
      </c>
      <c r="E22">
        <f t="shared" si="0"/>
        <v>0</v>
      </c>
      <c r="F22" t="e">
        <f t="shared" si="1"/>
        <v>#DIV/0!</v>
      </c>
      <c r="G22" t="e">
        <f t="shared" si="2"/>
        <v>#DIV/0!</v>
      </c>
      <c r="H22" t="e">
        <f t="shared" si="3"/>
        <v>#DIV/0!</v>
      </c>
    </row>
    <row r="23" spans="1:8" x14ac:dyDescent="0.2">
      <c r="A23">
        <v>1996</v>
      </c>
      <c r="B23">
        <v>589</v>
      </c>
      <c r="C23">
        <v>2399</v>
      </c>
      <c r="D23">
        <v>0</v>
      </c>
      <c r="E23">
        <f t="shared" si="0"/>
        <v>2988</v>
      </c>
      <c r="F23">
        <f t="shared" si="1"/>
        <v>19.712182061579654</v>
      </c>
      <c r="G23">
        <f t="shared" si="2"/>
        <v>80.287817938420346</v>
      </c>
      <c r="H23">
        <f t="shared" si="3"/>
        <v>0</v>
      </c>
    </row>
    <row r="24" spans="1:8" x14ac:dyDescent="0.2">
      <c r="A24">
        <v>1997</v>
      </c>
      <c r="B24">
        <v>341</v>
      </c>
      <c r="C24">
        <v>2067</v>
      </c>
      <c r="D24">
        <v>0</v>
      </c>
      <c r="E24">
        <f t="shared" si="0"/>
        <v>2408</v>
      </c>
      <c r="F24">
        <f t="shared" si="1"/>
        <v>14.161129568106311</v>
      </c>
      <c r="G24">
        <f t="shared" si="2"/>
        <v>85.838870431893682</v>
      </c>
      <c r="H24">
        <f t="shared" si="3"/>
        <v>0</v>
      </c>
    </row>
    <row r="25" spans="1:8" x14ac:dyDescent="0.2">
      <c r="A25">
        <v>1998</v>
      </c>
      <c r="B25">
        <v>125</v>
      </c>
      <c r="C25">
        <v>305</v>
      </c>
      <c r="D25">
        <v>0</v>
      </c>
      <c r="E25">
        <f t="shared" si="0"/>
        <v>430</v>
      </c>
      <c r="F25">
        <f t="shared" si="1"/>
        <v>29.069767441860467</v>
      </c>
      <c r="G25">
        <f t="shared" si="2"/>
        <v>70.930232558139537</v>
      </c>
      <c r="H25">
        <f t="shared" si="3"/>
        <v>0</v>
      </c>
    </row>
    <row r="26" spans="1:8" x14ac:dyDescent="0.2">
      <c r="A26">
        <v>1999</v>
      </c>
      <c r="E26">
        <f t="shared" si="0"/>
        <v>0</v>
      </c>
      <c r="F26" t="e">
        <f t="shared" si="1"/>
        <v>#DIV/0!</v>
      </c>
      <c r="G26" t="e">
        <f t="shared" si="2"/>
        <v>#DIV/0!</v>
      </c>
      <c r="H26" t="e">
        <f t="shared" si="3"/>
        <v>#DIV/0!</v>
      </c>
    </row>
    <row r="27" spans="1:8" x14ac:dyDescent="0.2">
      <c r="A27">
        <v>2000</v>
      </c>
      <c r="E27">
        <f t="shared" si="0"/>
        <v>0</v>
      </c>
      <c r="F27" t="e">
        <f t="shared" si="1"/>
        <v>#DIV/0!</v>
      </c>
      <c r="G27" t="e">
        <f t="shared" si="2"/>
        <v>#DIV/0!</v>
      </c>
      <c r="H27" t="e">
        <f t="shared" si="3"/>
        <v>#DIV/0!</v>
      </c>
    </row>
    <row r="28" spans="1:8" x14ac:dyDescent="0.2">
      <c r="A28">
        <v>2001</v>
      </c>
      <c r="B28">
        <v>454</v>
      </c>
      <c r="C28">
        <v>493</v>
      </c>
      <c r="D28">
        <v>0</v>
      </c>
      <c r="E28">
        <f t="shared" si="0"/>
        <v>947</v>
      </c>
      <c r="F28">
        <f t="shared" si="1"/>
        <v>47.940865892291448</v>
      </c>
      <c r="G28">
        <f t="shared" si="2"/>
        <v>52.059134107708552</v>
      </c>
      <c r="H28">
        <f t="shared" si="3"/>
        <v>0</v>
      </c>
    </row>
    <row r="29" spans="1:8" x14ac:dyDescent="0.2">
      <c r="A29">
        <v>2002</v>
      </c>
      <c r="B29">
        <v>189</v>
      </c>
      <c r="C29">
        <v>546</v>
      </c>
      <c r="D29">
        <v>0</v>
      </c>
      <c r="E29">
        <f t="shared" si="0"/>
        <v>735</v>
      </c>
      <c r="F29">
        <f t="shared" si="1"/>
        <v>25.714285714285712</v>
      </c>
      <c r="G29">
        <f t="shared" si="2"/>
        <v>74.285714285714292</v>
      </c>
      <c r="H29">
        <f t="shared" si="3"/>
        <v>0</v>
      </c>
    </row>
    <row r="30" spans="1:8" x14ac:dyDescent="0.2">
      <c r="A30">
        <v>2003</v>
      </c>
      <c r="B30">
        <v>349</v>
      </c>
      <c r="C30">
        <v>543</v>
      </c>
      <c r="D30">
        <v>0</v>
      </c>
      <c r="E30">
        <f t="shared" si="0"/>
        <v>892</v>
      </c>
      <c r="F30">
        <f t="shared" si="1"/>
        <v>39.125560538116595</v>
      </c>
      <c r="G30">
        <f t="shared" si="2"/>
        <v>60.874439461883412</v>
      </c>
      <c r="H30">
        <f t="shared" si="3"/>
        <v>0</v>
      </c>
    </row>
    <row r="31" spans="1:8" x14ac:dyDescent="0.2">
      <c r="A31">
        <v>2004</v>
      </c>
      <c r="B31">
        <v>141</v>
      </c>
      <c r="C31">
        <v>431</v>
      </c>
      <c r="D31">
        <v>0</v>
      </c>
      <c r="E31">
        <f t="shared" si="0"/>
        <v>572</v>
      </c>
      <c r="F31">
        <f t="shared" si="1"/>
        <v>24.65034965034965</v>
      </c>
      <c r="G31">
        <f t="shared" si="2"/>
        <v>75.349650349650361</v>
      </c>
      <c r="H31">
        <f t="shared" si="3"/>
        <v>0</v>
      </c>
    </row>
    <row r="32" spans="1:8" x14ac:dyDescent="0.2">
      <c r="A32">
        <v>2005</v>
      </c>
      <c r="B32">
        <v>202</v>
      </c>
      <c r="C32">
        <v>245</v>
      </c>
      <c r="D32">
        <v>0</v>
      </c>
      <c r="E32">
        <f t="shared" si="0"/>
        <v>447</v>
      </c>
      <c r="F32">
        <f t="shared" si="1"/>
        <v>45.190156599552573</v>
      </c>
      <c r="G32">
        <f t="shared" si="2"/>
        <v>54.80984340044742</v>
      </c>
      <c r="H32">
        <f t="shared" si="3"/>
        <v>0</v>
      </c>
    </row>
    <row r="33" spans="1:8" x14ac:dyDescent="0.2">
      <c r="A33">
        <v>2006</v>
      </c>
      <c r="B33">
        <v>87</v>
      </c>
      <c r="C33">
        <v>186</v>
      </c>
      <c r="D33">
        <v>0</v>
      </c>
      <c r="E33">
        <f t="shared" si="0"/>
        <v>273</v>
      </c>
      <c r="F33">
        <f t="shared" si="1"/>
        <v>31.868131868131865</v>
      </c>
      <c r="G33">
        <f t="shared" si="2"/>
        <v>68.131868131868131</v>
      </c>
      <c r="H33">
        <f t="shared" si="3"/>
        <v>0</v>
      </c>
    </row>
    <row r="34" spans="1:8" x14ac:dyDescent="0.2">
      <c r="A34">
        <v>2007</v>
      </c>
      <c r="B34">
        <v>30</v>
      </c>
      <c r="C34">
        <v>331</v>
      </c>
      <c r="D34">
        <v>0</v>
      </c>
      <c r="E34">
        <f t="shared" si="0"/>
        <v>361</v>
      </c>
      <c r="F34">
        <f t="shared" si="1"/>
        <v>8.310249307479225</v>
      </c>
      <c r="G34">
        <f t="shared" si="2"/>
        <v>91.689750692520775</v>
      </c>
      <c r="H34">
        <f t="shared" si="3"/>
        <v>0</v>
      </c>
    </row>
    <row r="35" spans="1:8" x14ac:dyDescent="0.2">
      <c r="A35">
        <v>2008</v>
      </c>
      <c r="B35">
        <v>146</v>
      </c>
      <c r="C35">
        <v>643</v>
      </c>
      <c r="D35">
        <v>0</v>
      </c>
      <c r="E35">
        <f t="shared" si="0"/>
        <v>789</v>
      </c>
      <c r="F35">
        <f t="shared" si="1"/>
        <v>18.50443599493029</v>
      </c>
      <c r="G35">
        <f t="shared" si="2"/>
        <v>81.49556400506971</v>
      </c>
      <c r="H35">
        <f t="shared" si="3"/>
        <v>0</v>
      </c>
    </row>
    <row r="36" spans="1:8" x14ac:dyDescent="0.2">
      <c r="A36">
        <v>2009</v>
      </c>
      <c r="B36">
        <v>254</v>
      </c>
      <c r="C36">
        <v>576</v>
      </c>
      <c r="D36">
        <v>0</v>
      </c>
      <c r="E36">
        <f t="shared" si="0"/>
        <v>830</v>
      </c>
      <c r="F36">
        <f t="shared" si="1"/>
        <v>30.602409638554217</v>
      </c>
      <c r="G36">
        <f t="shared" si="2"/>
        <v>69.397590361445779</v>
      </c>
      <c r="H36">
        <f t="shared" si="3"/>
        <v>0</v>
      </c>
    </row>
    <row r="37" spans="1:8" x14ac:dyDescent="0.2">
      <c r="A37">
        <v>2010</v>
      </c>
      <c r="B37">
        <v>764</v>
      </c>
      <c r="C37">
        <v>957</v>
      </c>
      <c r="D37">
        <v>0</v>
      </c>
      <c r="E37">
        <f t="shared" si="0"/>
        <v>1721</v>
      </c>
      <c r="F37">
        <f t="shared" si="1"/>
        <v>44.392794886693778</v>
      </c>
      <c r="G37">
        <f t="shared" si="2"/>
        <v>55.607205113306215</v>
      </c>
      <c r="H37">
        <f t="shared" si="3"/>
        <v>0</v>
      </c>
    </row>
    <row r="38" spans="1:8" x14ac:dyDescent="0.2">
      <c r="A38" s="71">
        <v>2011</v>
      </c>
      <c r="B38">
        <v>421</v>
      </c>
      <c r="C38">
        <v>754</v>
      </c>
      <c r="E38">
        <f t="shared" si="0"/>
        <v>1175</v>
      </c>
      <c r="F38">
        <f t="shared" si="1"/>
        <v>35.829787234042556</v>
      </c>
      <c r="G38">
        <f t="shared" si="2"/>
        <v>64.170212765957444</v>
      </c>
      <c r="H38">
        <f t="shared" si="3"/>
        <v>0</v>
      </c>
    </row>
    <row r="39" spans="1:8" x14ac:dyDescent="0.2">
      <c r="A39">
        <v>2012</v>
      </c>
      <c r="B39">
        <v>695</v>
      </c>
      <c r="C39">
        <v>1491</v>
      </c>
      <c r="D39">
        <v>0</v>
      </c>
      <c r="E39">
        <f t="shared" si="0"/>
        <v>2186</v>
      </c>
      <c r="F39">
        <f t="shared" si="1"/>
        <v>31.793229643183896</v>
      </c>
      <c r="G39">
        <f t="shared" si="2"/>
        <v>68.206770356816108</v>
      </c>
      <c r="H39">
        <f t="shared" si="3"/>
        <v>0</v>
      </c>
    </row>
    <row r="41" spans="1:8" x14ac:dyDescent="0.2">
      <c r="A41" t="s">
        <v>120</v>
      </c>
    </row>
    <row r="43" spans="1:8" x14ac:dyDescent="0.2">
      <c r="F43" t="s">
        <v>124</v>
      </c>
    </row>
    <row r="44" spans="1:8" x14ac:dyDescent="0.2">
      <c r="A44" t="s">
        <v>0</v>
      </c>
      <c r="B44" t="s">
        <v>81</v>
      </c>
      <c r="C44" t="s">
        <v>118</v>
      </c>
      <c r="D44" t="s">
        <v>119</v>
      </c>
      <c r="E44" t="s">
        <v>142</v>
      </c>
      <c r="F44" t="s">
        <v>81</v>
      </c>
      <c r="G44" t="s">
        <v>118</v>
      </c>
      <c r="H44" t="s">
        <v>119</v>
      </c>
    </row>
    <row r="45" spans="1:8" x14ac:dyDescent="0.2">
      <c r="A45">
        <v>1978</v>
      </c>
      <c r="D45">
        <v>552</v>
      </c>
      <c r="E45">
        <f>SUM(B45:D45)</f>
        <v>552</v>
      </c>
      <c r="F45">
        <f>B45/E45*100</f>
        <v>0</v>
      </c>
      <c r="G45">
        <f>C45/E45*100</f>
        <v>0</v>
      </c>
      <c r="H45">
        <f>D45/E45*100</f>
        <v>100</v>
      </c>
    </row>
    <row r="46" spans="1:8" x14ac:dyDescent="0.2">
      <c r="A46">
        <v>1979</v>
      </c>
      <c r="D46">
        <v>335</v>
      </c>
      <c r="E46">
        <f t="shared" ref="E46:E79" si="4">SUM(B46:D46)</f>
        <v>335</v>
      </c>
      <c r="F46">
        <f t="shared" ref="F46:F79" si="5">B46/E46*100</f>
        <v>0</v>
      </c>
      <c r="G46">
        <f t="shared" ref="G46:G79" si="6">C46/E46*100</f>
        <v>0</v>
      </c>
      <c r="H46">
        <f t="shared" ref="H46:H79" si="7">D46/E46*100</f>
        <v>100</v>
      </c>
    </row>
    <row r="47" spans="1:8" x14ac:dyDescent="0.2">
      <c r="A47">
        <v>1980</v>
      </c>
      <c r="D47">
        <v>391</v>
      </c>
      <c r="E47">
        <f t="shared" si="4"/>
        <v>391</v>
      </c>
      <c r="F47">
        <f t="shared" si="5"/>
        <v>0</v>
      </c>
      <c r="G47">
        <f t="shared" si="6"/>
        <v>0</v>
      </c>
      <c r="H47">
        <f t="shared" si="7"/>
        <v>100</v>
      </c>
    </row>
    <row r="48" spans="1:8" x14ac:dyDescent="0.2">
      <c r="A48">
        <v>1981</v>
      </c>
      <c r="D48">
        <v>809</v>
      </c>
      <c r="E48">
        <f t="shared" si="4"/>
        <v>809</v>
      </c>
      <c r="F48">
        <f t="shared" si="5"/>
        <v>0</v>
      </c>
      <c r="G48">
        <f t="shared" si="6"/>
        <v>0</v>
      </c>
      <c r="H48">
        <f t="shared" si="7"/>
        <v>100</v>
      </c>
    </row>
    <row r="49" spans="1:8" x14ac:dyDescent="0.2">
      <c r="A49">
        <v>1982</v>
      </c>
      <c r="D49">
        <v>856</v>
      </c>
      <c r="E49">
        <f t="shared" si="4"/>
        <v>856</v>
      </c>
      <c r="F49">
        <f t="shared" si="5"/>
        <v>0</v>
      </c>
      <c r="G49">
        <f t="shared" si="6"/>
        <v>0</v>
      </c>
      <c r="H49">
        <f t="shared" si="7"/>
        <v>100</v>
      </c>
    </row>
    <row r="50" spans="1:8" x14ac:dyDescent="0.2">
      <c r="A50">
        <v>1983</v>
      </c>
      <c r="D50">
        <v>676</v>
      </c>
      <c r="E50">
        <f t="shared" si="4"/>
        <v>676</v>
      </c>
      <c r="F50">
        <f t="shared" si="5"/>
        <v>0</v>
      </c>
      <c r="G50">
        <f t="shared" si="6"/>
        <v>0</v>
      </c>
      <c r="H50">
        <f t="shared" si="7"/>
        <v>100</v>
      </c>
    </row>
    <row r="51" spans="1:8" x14ac:dyDescent="0.2">
      <c r="A51">
        <v>1984</v>
      </c>
      <c r="E51">
        <f t="shared" si="4"/>
        <v>0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</row>
    <row r="52" spans="1:8" x14ac:dyDescent="0.2">
      <c r="A52">
        <v>1985</v>
      </c>
      <c r="E52">
        <f t="shared" si="4"/>
        <v>0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</row>
    <row r="53" spans="1:8" x14ac:dyDescent="0.2">
      <c r="A53">
        <v>1986</v>
      </c>
      <c r="E53">
        <f t="shared" si="4"/>
        <v>0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</row>
    <row r="54" spans="1:8" x14ac:dyDescent="0.2">
      <c r="A54">
        <v>1987</v>
      </c>
      <c r="E54">
        <f t="shared" si="4"/>
        <v>0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</row>
    <row r="55" spans="1:8" x14ac:dyDescent="0.2">
      <c r="A55">
        <v>1988</v>
      </c>
      <c r="B55">
        <v>87</v>
      </c>
      <c r="C55">
        <v>888</v>
      </c>
      <c r="D55">
        <v>136</v>
      </c>
      <c r="E55">
        <f t="shared" si="4"/>
        <v>1111</v>
      </c>
      <c r="F55">
        <f t="shared" si="5"/>
        <v>7.8307830783078307</v>
      </c>
      <c r="G55">
        <f t="shared" si="6"/>
        <v>79.92799279927992</v>
      </c>
      <c r="H55">
        <f t="shared" si="7"/>
        <v>12.241224122412241</v>
      </c>
    </row>
    <row r="56" spans="1:8" x14ac:dyDescent="0.2">
      <c r="A56">
        <v>1989</v>
      </c>
      <c r="B56">
        <v>41</v>
      </c>
      <c r="C56">
        <v>635</v>
      </c>
      <c r="E56">
        <f t="shared" si="4"/>
        <v>676</v>
      </c>
      <c r="F56">
        <f t="shared" si="5"/>
        <v>6.0650887573964498</v>
      </c>
      <c r="G56">
        <f t="shared" si="6"/>
        <v>93.934911242603548</v>
      </c>
      <c r="H56">
        <f t="shared" si="7"/>
        <v>0</v>
      </c>
    </row>
    <row r="57" spans="1:8" x14ac:dyDescent="0.2">
      <c r="A57">
        <v>1990</v>
      </c>
      <c r="B57">
        <v>97</v>
      </c>
      <c r="C57">
        <v>853</v>
      </c>
      <c r="E57">
        <f t="shared" si="4"/>
        <v>950</v>
      </c>
      <c r="F57">
        <f t="shared" si="5"/>
        <v>10.210526315789474</v>
      </c>
      <c r="G57">
        <f t="shared" si="6"/>
        <v>89.789473684210535</v>
      </c>
      <c r="H57">
        <f t="shared" si="7"/>
        <v>0</v>
      </c>
    </row>
    <row r="58" spans="1:8" x14ac:dyDescent="0.2">
      <c r="A58">
        <v>1991</v>
      </c>
      <c r="B58">
        <v>32</v>
      </c>
      <c r="C58">
        <v>289</v>
      </c>
      <c r="E58">
        <f t="shared" si="4"/>
        <v>321</v>
      </c>
      <c r="F58">
        <f t="shared" si="5"/>
        <v>9.9688473520249214</v>
      </c>
      <c r="G58">
        <f t="shared" si="6"/>
        <v>90.031152647975077</v>
      </c>
      <c r="H58">
        <f t="shared" si="7"/>
        <v>0</v>
      </c>
    </row>
    <row r="59" spans="1:8" x14ac:dyDescent="0.2">
      <c r="A59">
        <v>1992</v>
      </c>
      <c r="B59">
        <v>377</v>
      </c>
      <c r="C59">
        <v>1093</v>
      </c>
      <c r="E59">
        <f t="shared" si="4"/>
        <v>1470</v>
      </c>
      <c r="F59">
        <f t="shared" si="5"/>
        <v>25.646258503401359</v>
      </c>
      <c r="G59">
        <f t="shared" si="6"/>
        <v>74.35374149659863</v>
      </c>
      <c r="H59">
        <f t="shared" si="7"/>
        <v>0</v>
      </c>
    </row>
    <row r="60" spans="1:8" x14ac:dyDescent="0.2">
      <c r="A60">
        <v>1993</v>
      </c>
      <c r="B60">
        <v>479</v>
      </c>
      <c r="C60">
        <v>1013</v>
      </c>
      <c r="E60">
        <f t="shared" si="4"/>
        <v>1492</v>
      </c>
      <c r="F60">
        <f t="shared" si="5"/>
        <v>32.10455764075067</v>
      </c>
      <c r="G60">
        <f t="shared" si="6"/>
        <v>67.89544235924933</v>
      </c>
      <c r="H60">
        <f t="shared" si="7"/>
        <v>0</v>
      </c>
    </row>
    <row r="61" spans="1:8" x14ac:dyDescent="0.2">
      <c r="A61">
        <v>1994</v>
      </c>
      <c r="B61">
        <v>995</v>
      </c>
      <c r="C61">
        <v>2508</v>
      </c>
      <c r="E61">
        <f t="shared" si="4"/>
        <v>3503</v>
      </c>
      <c r="F61">
        <f t="shared" si="5"/>
        <v>28.404224950042824</v>
      </c>
      <c r="G61">
        <f t="shared" si="6"/>
        <v>71.595775049957183</v>
      </c>
      <c r="H61">
        <f t="shared" si="7"/>
        <v>0</v>
      </c>
    </row>
    <row r="62" spans="1:8" x14ac:dyDescent="0.2">
      <c r="A62">
        <v>1995</v>
      </c>
      <c r="B62">
        <v>568</v>
      </c>
      <c r="C62">
        <v>2076</v>
      </c>
      <c r="E62">
        <f t="shared" si="4"/>
        <v>2644</v>
      </c>
      <c r="F62">
        <f t="shared" si="5"/>
        <v>21.482602118003026</v>
      </c>
      <c r="G62">
        <f t="shared" si="6"/>
        <v>78.51739788199697</v>
      </c>
      <c r="H62">
        <f t="shared" si="7"/>
        <v>0</v>
      </c>
    </row>
    <row r="63" spans="1:8" x14ac:dyDescent="0.2">
      <c r="A63">
        <v>1996</v>
      </c>
      <c r="B63">
        <v>156</v>
      </c>
      <c r="C63">
        <v>941</v>
      </c>
      <c r="E63">
        <f t="shared" si="4"/>
        <v>1097</v>
      </c>
      <c r="F63">
        <f t="shared" si="5"/>
        <v>14.220601640838652</v>
      </c>
      <c r="G63">
        <f t="shared" si="6"/>
        <v>85.779398359161348</v>
      </c>
      <c r="H63">
        <f t="shared" si="7"/>
        <v>0</v>
      </c>
    </row>
    <row r="64" spans="1:8" x14ac:dyDescent="0.2">
      <c r="A64">
        <v>1997</v>
      </c>
      <c r="B64">
        <v>143</v>
      </c>
      <c r="C64">
        <v>1162</v>
      </c>
      <c r="E64">
        <f t="shared" si="4"/>
        <v>1305</v>
      </c>
      <c r="F64">
        <f t="shared" si="5"/>
        <v>10.957854406130268</v>
      </c>
      <c r="G64">
        <f t="shared" si="6"/>
        <v>89.042145593869733</v>
      </c>
      <c r="H64">
        <f t="shared" si="7"/>
        <v>0</v>
      </c>
    </row>
    <row r="65" spans="1:8" x14ac:dyDescent="0.2">
      <c r="A65">
        <v>1998</v>
      </c>
      <c r="B65">
        <v>379</v>
      </c>
      <c r="C65">
        <v>1892</v>
      </c>
      <c r="E65">
        <f t="shared" si="4"/>
        <v>2271</v>
      </c>
      <c r="F65">
        <f t="shared" si="5"/>
        <v>16.688683399383532</v>
      </c>
      <c r="G65">
        <f t="shared" si="6"/>
        <v>83.311316600616465</v>
      </c>
      <c r="H65">
        <f t="shared" si="7"/>
        <v>0</v>
      </c>
    </row>
    <row r="66" spans="1:8" x14ac:dyDescent="0.2">
      <c r="A66">
        <v>1999</v>
      </c>
      <c r="B66">
        <v>422</v>
      </c>
      <c r="C66">
        <v>906</v>
      </c>
      <c r="E66">
        <f t="shared" si="4"/>
        <v>1328</v>
      </c>
      <c r="F66">
        <f t="shared" si="5"/>
        <v>31.777108433734941</v>
      </c>
      <c r="G66">
        <f t="shared" si="6"/>
        <v>68.222891566265062</v>
      </c>
      <c r="H66">
        <f t="shared" si="7"/>
        <v>0</v>
      </c>
    </row>
    <row r="67" spans="1:8" x14ac:dyDescent="0.2">
      <c r="A67">
        <v>2000</v>
      </c>
      <c r="B67">
        <v>236</v>
      </c>
      <c r="C67">
        <v>681</v>
      </c>
      <c r="E67">
        <f t="shared" si="4"/>
        <v>917</v>
      </c>
      <c r="F67">
        <f t="shared" si="5"/>
        <v>25.736095965103601</v>
      </c>
      <c r="G67">
        <f t="shared" si="6"/>
        <v>74.263904034896399</v>
      </c>
      <c r="H67">
        <f t="shared" si="7"/>
        <v>0</v>
      </c>
    </row>
    <row r="68" spans="1:8" x14ac:dyDescent="0.2">
      <c r="A68">
        <v>2001</v>
      </c>
      <c r="B68">
        <v>461</v>
      </c>
      <c r="C68">
        <v>1393</v>
      </c>
      <c r="E68">
        <f t="shared" si="4"/>
        <v>1854</v>
      </c>
      <c r="F68">
        <f t="shared" si="5"/>
        <v>24.865156418554477</v>
      </c>
      <c r="G68">
        <f t="shared" si="6"/>
        <v>75.134843581445523</v>
      </c>
      <c r="H68">
        <f t="shared" si="7"/>
        <v>0</v>
      </c>
    </row>
    <row r="69" spans="1:8" x14ac:dyDescent="0.2">
      <c r="A69">
        <v>2002</v>
      </c>
      <c r="B69">
        <v>359</v>
      </c>
      <c r="C69">
        <v>547</v>
      </c>
      <c r="E69">
        <f t="shared" si="4"/>
        <v>906</v>
      </c>
      <c r="F69">
        <f t="shared" si="5"/>
        <v>39.624724061810156</v>
      </c>
      <c r="G69">
        <f t="shared" si="6"/>
        <v>60.375275938189844</v>
      </c>
      <c r="H69">
        <f t="shared" si="7"/>
        <v>0</v>
      </c>
    </row>
    <row r="70" spans="1:8" x14ac:dyDescent="0.2">
      <c r="A70">
        <v>2003</v>
      </c>
      <c r="B70">
        <v>320</v>
      </c>
      <c r="C70">
        <v>1170</v>
      </c>
      <c r="E70">
        <f t="shared" si="4"/>
        <v>1490</v>
      </c>
      <c r="F70">
        <f t="shared" si="5"/>
        <v>21.476510067114095</v>
      </c>
      <c r="G70">
        <f t="shared" si="6"/>
        <v>78.523489932885909</v>
      </c>
      <c r="H70">
        <f t="shared" si="7"/>
        <v>0</v>
      </c>
    </row>
    <row r="71" spans="1:8" x14ac:dyDescent="0.2">
      <c r="A71">
        <v>2004</v>
      </c>
      <c r="B71">
        <v>280</v>
      </c>
      <c r="C71">
        <v>732</v>
      </c>
      <c r="E71">
        <f t="shared" si="4"/>
        <v>1012</v>
      </c>
      <c r="F71">
        <f t="shared" si="5"/>
        <v>27.66798418972332</v>
      </c>
      <c r="G71">
        <f t="shared" si="6"/>
        <v>72.332015810276687</v>
      </c>
      <c r="H71">
        <f t="shared" si="7"/>
        <v>0</v>
      </c>
    </row>
    <row r="72" spans="1:8" x14ac:dyDescent="0.2">
      <c r="A72">
        <v>2005</v>
      </c>
      <c r="B72">
        <v>332</v>
      </c>
      <c r="C72">
        <v>1023</v>
      </c>
      <c r="E72">
        <f t="shared" si="4"/>
        <v>1355</v>
      </c>
      <c r="F72">
        <f t="shared" si="5"/>
        <v>24.501845018450187</v>
      </c>
      <c r="G72">
        <f t="shared" si="6"/>
        <v>75.498154981549817</v>
      </c>
      <c r="H72">
        <f t="shared" si="7"/>
        <v>0</v>
      </c>
    </row>
    <row r="73" spans="1:8" x14ac:dyDescent="0.2">
      <c r="A73">
        <v>2006</v>
      </c>
      <c r="B73">
        <v>123</v>
      </c>
      <c r="C73">
        <v>358</v>
      </c>
      <c r="E73">
        <f t="shared" si="4"/>
        <v>481</v>
      </c>
      <c r="F73">
        <f t="shared" si="5"/>
        <v>25.571725571725572</v>
      </c>
      <c r="G73">
        <f t="shared" si="6"/>
        <v>74.428274428274435</v>
      </c>
      <c r="H73">
        <f t="shared" si="7"/>
        <v>0</v>
      </c>
    </row>
    <row r="74" spans="1:8" x14ac:dyDescent="0.2">
      <c r="A74">
        <v>2007</v>
      </c>
      <c r="B74">
        <v>114</v>
      </c>
      <c r="C74">
        <v>918</v>
      </c>
      <c r="E74">
        <f t="shared" si="4"/>
        <v>1032</v>
      </c>
      <c r="F74">
        <f t="shared" si="5"/>
        <v>11.046511627906977</v>
      </c>
      <c r="G74">
        <f t="shared" si="6"/>
        <v>88.95348837209302</v>
      </c>
      <c r="H74">
        <f t="shared" si="7"/>
        <v>0</v>
      </c>
    </row>
    <row r="75" spans="1:8" x14ac:dyDescent="0.2">
      <c r="A75">
        <v>2008</v>
      </c>
      <c r="B75">
        <v>35</v>
      </c>
      <c r="C75">
        <v>1056</v>
      </c>
      <c r="E75">
        <f t="shared" si="4"/>
        <v>1091</v>
      </c>
      <c r="F75">
        <f t="shared" si="5"/>
        <v>3.2080659945004584</v>
      </c>
      <c r="G75">
        <f t="shared" si="6"/>
        <v>96.791934005499542</v>
      </c>
      <c r="H75">
        <f t="shared" si="7"/>
        <v>0</v>
      </c>
    </row>
    <row r="76" spans="1:8" x14ac:dyDescent="0.2">
      <c r="A76">
        <v>2009</v>
      </c>
      <c r="B76">
        <v>29</v>
      </c>
      <c r="C76">
        <v>834</v>
      </c>
      <c r="E76">
        <f t="shared" si="4"/>
        <v>863</v>
      </c>
      <c r="F76">
        <f t="shared" si="5"/>
        <v>3.3603707995365011</v>
      </c>
      <c r="G76">
        <f t="shared" si="6"/>
        <v>96.639629200463489</v>
      </c>
      <c r="H76">
        <f t="shared" si="7"/>
        <v>0</v>
      </c>
    </row>
    <row r="77" spans="1:8" x14ac:dyDescent="0.2">
      <c r="A77">
        <v>2010</v>
      </c>
      <c r="B77">
        <v>29</v>
      </c>
      <c r="C77">
        <v>645</v>
      </c>
      <c r="E77">
        <f t="shared" si="4"/>
        <v>674</v>
      </c>
      <c r="F77">
        <f t="shared" si="5"/>
        <v>4.3026706231454011</v>
      </c>
      <c r="G77">
        <f t="shared" si="6"/>
        <v>95.697329376854597</v>
      </c>
      <c r="H77">
        <f t="shared" si="7"/>
        <v>0</v>
      </c>
    </row>
    <row r="78" spans="1:8" x14ac:dyDescent="0.2">
      <c r="A78" s="71">
        <v>2011</v>
      </c>
      <c r="B78">
        <v>38</v>
      </c>
      <c r="C78">
        <v>1477</v>
      </c>
      <c r="E78">
        <f t="shared" si="4"/>
        <v>1515</v>
      </c>
      <c r="F78">
        <f t="shared" si="5"/>
        <v>2.5082508250825084</v>
      </c>
      <c r="G78">
        <f t="shared" si="6"/>
        <v>97.491749174917501</v>
      </c>
      <c r="H78">
        <f t="shared" si="7"/>
        <v>0</v>
      </c>
    </row>
    <row r="79" spans="1:8" x14ac:dyDescent="0.2">
      <c r="A79">
        <v>2012</v>
      </c>
      <c r="B79">
        <v>43</v>
      </c>
      <c r="C79">
        <v>2643</v>
      </c>
      <c r="E79">
        <f t="shared" si="4"/>
        <v>2686</v>
      </c>
      <c r="F79">
        <f t="shared" si="5"/>
        <v>1.6008935219657481</v>
      </c>
      <c r="G79">
        <f t="shared" si="6"/>
        <v>98.399106478034241</v>
      </c>
      <c r="H79">
        <f t="shared" si="7"/>
        <v>0</v>
      </c>
    </row>
    <row r="81" spans="1:8" x14ac:dyDescent="0.2">
      <c r="A81" t="s">
        <v>143</v>
      </c>
      <c r="F81" t="s">
        <v>124</v>
      </c>
    </row>
    <row r="82" spans="1:8" x14ac:dyDescent="0.2">
      <c r="A82" t="s">
        <v>0</v>
      </c>
      <c r="B82" t="s">
        <v>81</v>
      </c>
      <c r="C82" t="s">
        <v>118</v>
      </c>
      <c r="D82" t="s">
        <v>119</v>
      </c>
      <c r="E82" t="s">
        <v>142</v>
      </c>
      <c r="F82" t="s">
        <v>81</v>
      </c>
      <c r="G82" t="s">
        <v>118</v>
      </c>
      <c r="H82" t="s">
        <v>119</v>
      </c>
    </row>
    <row r="83" spans="1:8" x14ac:dyDescent="0.2">
      <c r="A83">
        <v>1978</v>
      </c>
      <c r="B83">
        <f>SUM(B5,B45)</f>
        <v>0</v>
      </c>
      <c r="C83">
        <f>SUM(C5,C45)</f>
        <v>0</v>
      </c>
      <c r="D83">
        <f>SUM(D5,D45)</f>
        <v>552</v>
      </c>
      <c r="E83">
        <f>SUM(B83:D83)</f>
        <v>552</v>
      </c>
      <c r="F83">
        <f>B83/E83*100</f>
        <v>0</v>
      </c>
      <c r="G83">
        <f>C83/E83*100</f>
        <v>0</v>
      </c>
      <c r="H83">
        <f>D83/E83*100</f>
        <v>100</v>
      </c>
    </row>
    <row r="84" spans="1:8" x14ac:dyDescent="0.2">
      <c r="A84">
        <v>1979</v>
      </c>
      <c r="B84">
        <f t="shared" ref="B84:D117" si="8">SUM(B6,B46)</f>
        <v>0</v>
      </c>
      <c r="C84">
        <f t="shared" si="8"/>
        <v>0</v>
      </c>
      <c r="D84">
        <f t="shared" si="8"/>
        <v>335</v>
      </c>
      <c r="E84">
        <f t="shared" ref="E84:E117" si="9">SUM(B84:D84)</f>
        <v>335</v>
      </c>
      <c r="F84">
        <f t="shared" ref="F84:F117" si="10">B84/E84*100</f>
        <v>0</v>
      </c>
      <c r="G84">
        <f t="shared" ref="G84:G117" si="11">C84/E84*100</f>
        <v>0</v>
      </c>
      <c r="H84">
        <f t="shared" ref="H84:H117" si="12">D84/E84*100</f>
        <v>100</v>
      </c>
    </row>
    <row r="85" spans="1:8" x14ac:dyDescent="0.2">
      <c r="A85">
        <v>1980</v>
      </c>
      <c r="B85">
        <f t="shared" si="8"/>
        <v>213</v>
      </c>
      <c r="C85">
        <f t="shared" si="8"/>
        <v>661</v>
      </c>
      <c r="D85">
        <f t="shared" si="8"/>
        <v>391</v>
      </c>
      <c r="E85">
        <f t="shared" si="9"/>
        <v>1265</v>
      </c>
      <c r="F85">
        <f t="shared" si="10"/>
        <v>16.837944664031621</v>
      </c>
      <c r="G85">
        <f t="shared" si="11"/>
        <v>52.252964426877469</v>
      </c>
      <c r="H85">
        <f t="shared" si="12"/>
        <v>30.909090909090907</v>
      </c>
    </row>
    <row r="86" spans="1:8" x14ac:dyDescent="0.2">
      <c r="A86">
        <v>1981</v>
      </c>
      <c r="B86">
        <f t="shared" si="8"/>
        <v>0</v>
      </c>
      <c r="C86">
        <f t="shared" si="8"/>
        <v>0</v>
      </c>
      <c r="D86">
        <f t="shared" si="8"/>
        <v>892</v>
      </c>
      <c r="E86">
        <f t="shared" si="9"/>
        <v>892</v>
      </c>
      <c r="F86">
        <f t="shared" si="10"/>
        <v>0</v>
      </c>
      <c r="G86">
        <f t="shared" si="11"/>
        <v>0</v>
      </c>
      <c r="H86">
        <f t="shared" si="12"/>
        <v>100</v>
      </c>
    </row>
    <row r="87" spans="1:8" x14ac:dyDescent="0.2">
      <c r="A87">
        <v>1982</v>
      </c>
      <c r="B87">
        <f t="shared" si="8"/>
        <v>0</v>
      </c>
      <c r="C87">
        <f t="shared" si="8"/>
        <v>0</v>
      </c>
      <c r="D87">
        <f t="shared" si="8"/>
        <v>1675</v>
      </c>
      <c r="E87">
        <f t="shared" si="9"/>
        <v>1675</v>
      </c>
      <c r="F87">
        <f t="shared" si="10"/>
        <v>0</v>
      </c>
      <c r="G87">
        <f t="shared" si="11"/>
        <v>0</v>
      </c>
      <c r="H87">
        <f t="shared" si="12"/>
        <v>100</v>
      </c>
    </row>
    <row r="88" spans="1:8" x14ac:dyDescent="0.2">
      <c r="A88">
        <v>1983</v>
      </c>
      <c r="B88">
        <f t="shared" si="8"/>
        <v>33</v>
      </c>
      <c r="C88">
        <f t="shared" si="8"/>
        <v>57</v>
      </c>
      <c r="D88">
        <f t="shared" si="8"/>
        <v>676</v>
      </c>
      <c r="E88">
        <f t="shared" si="9"/>
        <v>766</v>
      </c>
      <c r="F88">
        <f t="shared" si="10"/>
        <v>4.3080939947780683</v>
      </c>
      <c r="G88">
        <f t="shared" si="11"/>
        <v>7.4412532637075719</v>
      </c>
      <c r="H88">
        <f t="shared" si="12"/>
        <v>88.250652741514358</v>
      </c>
    </row>
    <row r="89" spans="1:8" x14ac:dyDescent="0.2">
      <c r="A89">
        <v>1984</v>
      </c>
      <c r="B89">
        <f t="shared" si="8"/>
        <v>0</v>
      </c>
      <c r="C89">
        <f t="shared" si="8"/>
        <v>0</v>
      </c>
      <c r="D89">
        <f t="shared" si="8"/>
        <v>0</v>
      </c>
      <c r="E89">
        <f t="shared" si="9"/>
        <v>0</v>
      </c>
      <c r="F89" t="e">
        <f t="shared" si="10"/>
        <v>#DIV/0!</v>
      </c>
      <c r="G89" t="e">
        <f t="shared" si="11"/>
        <v>#DIV/0!</v>
      </c>
      <c r="H89" t="e">
        <f t="shared" si="12"/>
        <v>#DIV/0!</v>
      </c>
    </row>
    <row r="90" spans="1:8" x14ac:dyDescent="0.2">
      <c r="A90">
        <v>1985</v>
      </c>
      <c r="B90">
        <f t="shared" si="8"/>
        <v>21</v>
      </c>
      <c r="C90">
        <f t="shared" si="8"/>
        <v>697</v>
      </c>
      <c r="D90">
        <f t="shared" si="8"/>
        <v>0</v>
      </c>
      <c r="E90">
        <f t="shared" si="9"/>
        <v>718</v>
      </c>
      <c r="F90">
        <f t="shared" si="10"/>
        <v>2.9247910863509747</v>
      </c>
      <c r="G90">
        <f t="shared" si="11"/>
        <v>97.075208913649021</v>
      </c>
      <c r="H90">
        <f t="shared" si="12"/>
        <v>0</v>
      </c>
    </row>
    <row r="91" spans="1:8" x14ac:dyDescent="0.2">
      <c r="A91">
        <v>1986</v>
      </c>
      <c r="B91">
        <f t="shared" si="8"/>
        <v>78</v>
      </c>
      <c r="C91">
        <f t="shared" si="8"/>
        <v>992</v>
      </c>
      <c r="D91">
        <f t="shared" si="8"/>
        <v>0</v>
      </c>
      <c r="E91">
        <f t="shared" si="9"/>
        <v>1070</v>
      </c>
      <c r="F91">
        <f t="shared" si="10"/>
        <v>7.2897196261682247</v>
      </c>
      <c r="G91">
        <f t="shared" si="11"/>
        <v>92.710280373831779</v>
      </c>
      <c r="H91">
        <f t="shared" si="12"/>
        <v>0</v>
      </c>
    </row>
    <row r="92" spans="1:8" x14ac:dyDescent="0.2">
      <c r="A92">
        <v>1987</v>
      </c>
      <c r="B92">
        <f t="shared" si="8"/>
        <v>478</v>
      </c>
      <c r="C92">
        <f t="shared" si="8"/>
        <v>2026</v>
      </c>
      <c r="D92">
        <f t="shared" si="8"/>
        <v>0</v>
      </c>
      <c r="E92">
        <f t="shared" si="9"/>
        <v>2504</v>
      </c>
      <c r="F92">
        <f t="shared" si="10"/>
        <v>19.089456869009584</v>
      </c>
      <c r="G92">
        <f t="shared" si="11"/>
        <v>80.910543130990419</v>
      </c>
      <c r="H92">
        <f t="shared" si="12"/>
        <v>0</v>
      </c>
    </row>
    <row r="93" spans="1:8" x14ac:dyDescent="0.2">
      <c r="A93">
        <v>1988</v>
      </c>
      <c r="B93">
        <f t="shared" si="8"/>
        <v>87</v>
      </c>
      <c r="C93">
        <f t="shared" si="8"/>
        <v>888</v>
      </c>
      <c r="D93">
        <f t="shared" si="8"/>
        <v>136</v>
      </c>
      <c r="E93">
        <f t="shared" si="9"/>
        <v>1111</v>
      </c>
      <c r="F93">
        <f t="shared" si="10"/>
        <v>7.8307830783078307</v>
      </c>
      <c r="G93">
        <f t="shared" si="11"/>
        <v>79.92799279927992</v>
      </c>
      <c r="H93">
        <f t="shared" si="12"/>
        <v>12.241224122412241</v>
      </c>
    </row>
    <row r="94" spans="1:8" x14ac:dyDescent="0.2">
      <c r="A94">
        <v>1989</v>
      </c>
      <c r="B94">
        <f t="shared" si="8"/>
        <v>390</v>
      </c>
      <c r="C94">
        <f t="shared" si="8"/>
        <v>1466</v>
      </c>
      <c r="D94">
        <f t="shared" si="8"/>
        <v>0</v>
      </c>
      <c r="E94">
        <f t="shared" si="9"/>
        <v>1856</v>
      </c>
      <c r="F94">
        <f t="shared" si="10"/>
        <v>21.012931034482758</v>
      </c>
      <c r="G94">
        <f t="shared" si="11"/>
        <v>78.987068965517238</v>
      </c>
      <c r="H94">
        <f t="shared" si="12"/>
        <v>0</v>
      </c>
    </row>
    <row r="95" spans="1:8" x14ac:dyDescent="0.2">
      <c r="A95">
        <v>1990</v>
      </c>
      <c r="B95">
        <f t="shared" si="8"/>
        <v>97</v>
      </c>
      <c r="C95">
        <f t="shared" si="8"/>
        <v>853</v>
      </c>
      <c r="D95">
        <f t="shared" si="8"/>
        <v>0</v>
      </c>
      <c r="E95">
        <f t="shared" si="9"/>
        <v>950</v>
      </c>
      <c r="F95">
        <f t="shared" si="10"/>
        <v>10.210526315789474</v>
      </c>
      <c r="G95">
        <f t="shared" si="11"/>
        <v>89.789473684210535</v>
      </c>
      <c r="H95">
        <f t="shared" si="12"/>
        <v>0</v>
      </c>
    </row>
    <row r="96" spans="1:8" x14ac:dyDescent="0.2">
      <c r="A96">
        <v>1991</v>
      </c>
      <c r="B96">
        <f t="shared" si="8"/>
        <v>32</v>
      </c>
      <c r="C96">
        <f t="shared" si="8"/>
        <v>289</v>
      </c>
      <c r="D96">
        <f t="shared" si="8"/>
        <v>0</v>
      </c>
      <c r="E96">
        <f t="shared" si="9"/>
        <v>321</v>
      </c>
      <c r="F96">
        <f t="shared" si="10"/>
        <v>9.9688473520249214</v>
      </c>
      <c r="G96">
        <f t="shared" si="11"/>
        <v>90.031152647975077</v>
      </c>
      <c r="H96">
        <f t="shared" si="12"/>
        <v>0</v>
      </c>
    </row>
    <row r="97" spans="1:8" x14ac:dyDescent="0.2">
      <c r="A97">
        <v>1992</v>
      </c>
      <c r="B97">
        <f t="shared" si="8"/>
        <v>679</v>
      </c>
      <c r="C97">
        <f t="shared" si="8"/>
        <v>2460</v>
      </c>
      <c r="D97">
        <f t="shared" si="8"/>
        <v>0</v>
      </c>
      <c r="E97">
        <f t="shared" si="9"/>
        <v>3139</v>
      </c>
      <c r="F97">
        <f t="shared" si="10"/>
        <v>21.63109270468302</v>
      </c>
      <c r="G97">
        <f t="shared" si="11"/>
        <v>78.368907295316987</v>
      </c>
      <c r="H97">
        <f t="shared" si="12"/>
        <v>0</v>
      </c>
    </row>
    <row r="98" spans="1:8" x14ac:dyDescent="0.2">
      <c r="A98">
        <v>1993</v>
      </c>
      <c r="B98">
        <f t="shared" si="8"/>
        <v>1127</v>
      </c>
      <c r="C98">
        <f t="shared" si="8"/>
        <v>2377</v>
      </c>
      <c r="D98">
        <f t="shared" si="8"/>
        <v>0</v>
      </c>
      <c r="E98">
        <f t="shared" si="9"/>
        <v>3504</v>
      </c>
      <c r="F98">
        <f t="shared" si="10"/>
        <v>32.163242009132418</v>
      </c>
      <c r="G98">
        <f t="shared" si="11"/>
        <v>67.836757990867582</v>
      </c>
      <c r="H98">
        <f t="shared" si="12"/>
        <v>0</v>
      </c>
    </row>
    <row r="99" spans="1:8" x14ac:dyDescent="0.2">
      <c r="A99">
        <v>1994</v>
      </c>
      <c r="B99">
        <f t="shared" si="8"/>
        <v>995</v>
      </c>
      <c r="C99">
        <f t="shared" si="8"/>
        <v>2508</v>
      </c>
      <c r="D99">
        <f t="shared" si="8"/>
        <v>0</v>
      </c>
      <c r="E99">
        <f t="shared" si="9"/>
        <v>3503</v>
      </c>
      <c r="F99">
        <f t="shared" si="10"/>
        <v>28.404224950042824</v>
      </c>
      <c r="G99">
        <f t="shared" si="11"/>
        <v>71.595775049957183</v>
      </c>
      <c r="H99">
        <f t="shared" si="12"/>
        <v>0</v>
      </c>
    </row>
    <row r="100" spans="1:8" x14ac:dyDescent="0.2">
      <c r="A100">
        <v>1995</v>
      </c>
      <c r="B100">
        <f t="shared" si="8"/>
        <v>568</v>
      </c>
      <c r="C100">
        <f t="shared" si="8"/>
        <v>2076</v>
      </c>
      <c r="D100">
        <f t="shared" si="8"/>
        <v>0</v>
      </c>
      <c r="E100">
        <f t="shared" si="9"/>
        <v>2644</v>
      </c>
      <c r="F100">
        <f t="shared" si="10"/>
        <v>21.482602118003026</v>
      </c>
      <c r="G100">
        <f t="shared" si="11"/>
        <v>78.51739788199697</v>
      </c>
      <c r="H100">
        <f t="shared" si="12"/>
        <v>0</v>
      </c>
    </row>
    <row r="101" spans="1:8" x14ac:dyDescent="0.2">
      <c r="A101">
        <v>1996</v>
      </c>
      <c r="B101">
        <f t="shared" si="8"/>
        <v>745</v>
      </c>
      <c r="C101">
        <f t="shared" si="8"/>
        <v>3340</v>
      </c>
      <c r="D101">
        <f t="shared" si="8"/>
        <v>0</v>
      </c>
      <c r="E101">
        <f t="shared" si="9"/>
        <v>4085</v>
      </c>
      <c r="F101">
        <f t="shared" si="10"/>
        <v>18.237454100367199</v>
      </c>
      <c r="G101">
        <f t="shared" si="11"/>
        <v>81.762545899632798</v>
      </c>
      <c r="H101">
        <f t="shared" si="12"/>
        <v>0</v>
      </c>
    </row>
    <row r="102" spans="1:8" x14ac:dyDescent="0.2">
      <c r="A102">
        <v>1997</v>
      </c>
      <c r="B102">
        <f t="shared" si="8"/>
        <v>484</v>
      </c>
      <c r="C102">
        <f t="shared" si="8"/>
        <v>3229</v>
      </c>
      <c r="D102">
        <f t="shared" si="8"/>
        <v>0</v>
      </c>
      <c r="E102">
        <f t="shared" si="9"/>
        <v>3713</v>
      </c>
      <c r="F102">
        <f t="shared" si="10"/>
        <v>13.035281443576624</v>
      </c>
      <c r="G102">
        <f t="shared" si="11"/>
        <v>86.964718556423378</v>
      </c>
      <c r="H102">
        <f t="shared" si="12"/>
        <v>0</v>
      </c>
    </row>
    <row r="103" spans="1:8" x14ac:dyDescent="0.2">
      <c r="A103">
        <v>1998</v>
      </c>
      <c r="B103">
        <f t="shared" si="8"/>
        <v>504</v>
      </c>
      <c r="C103">
        <f t="shared" si="8"/>
        <v>2197</v>
      </c>
      <c r="D103">
        <f t="shared" si="8"/>
        <v>0</v>
      </c>
      <c r="E103">
        <f t="shared" si="9"/>
        <v>2701</v>
      </c>
      <c r="F103">
        <f t="shared" si="10"/>
        <v>18.659755646057015</v>
      </c>
      <c r="G103">
        <f t="shared" si="11"/>
        <v>81.340244353942978</v>
      </c>
      <c r="H103">
        <f t="shared" si="12"/>
        <v>0</v>
      </c>
    </row>
    <row r="104" spans="1:8" x14ac:dyDescent="0.2">
      <c r="A104">
        <v>1999</v>
      </c>
      <c r="B104">
        <f t="shared" si="8"/>
        <v>422</v>
      </c>
      <c r="C104">
        <f t="shared" si="8"/>
        <v>906</v>
      </c>
      <c r="D104">
        <f t="shared" si="8"/>
        <v>0</v>
      </c>
      <c r="E104">
        <f t="shared" si="9"/>
        <v>1328</v>
      </c>
      <c r="F104">
        <f t="shared" si="10"/>
        <v>31.777108433734941</v>
      </c>
      <c r="G104">
        <f t="shared" si="11"/>
        <v>68.222891566265062</v>
      </c>
      <c r="H104">
        <f t="shared" si="12"/>
        <v>0</v>
      </c>
    </row>
    <row r="105" spans="1:8" x14ac:dyDescent="0.2">
      <c r="A105">
        <v>2000</v>
      </c>
      <c r="B105">
        <f t="shared" si="8"/>
        <v>236</v>
      </c>
      <c r="C105">
        <f t="shared" si="8"/>
        <v>681</v>
      </c>
      <c r="D105">
        <f t="shared" si="8"/>
        <v>0</v>
      </c>
      <c r="E105">
        <f t="shared" si="9"/>
        <v>917</v>
      </c>
      <c r="F105">
        <f t="shared" si="10"/>
        <v>25.736095965103601</v>
      </c>
      <c r="G105">
        <f t="shared" si="11"/>
        <v>74.263904034896399</v>
      </c>
      <c r="H105">
        <f t="shared" si="12"/>
        <v>0</v>
      </c>
    </row>
    <row r="106" spans="1:8" x14ac:dyDescent="0.2">
      <c r="A106">
        <v>2001</v>
      </c>
      <c r="B106">
        <f t="shared" si="8"/>
        <v>915</v>
      </c>
      <c r="C106">
        <f t="shared" si="8"/>
        <v>1886</v>
      </c>
      <c r="D106">
        <f t="shared" si="8"/>
        <v>0</v>
      </c>
      <c r="E106">
        <f t="shared" si="9"/>
        <v>2801</v>
      </c>
      <c r="F106">
        <f t="shared" si="10"/>
        <v>32.666904676901105</v>
      </c>
      <c r="G106">
        <f t="shared" si="11"/>
        <v>67.333095323098888</v>
      </c>
      <c r="H106">
        <f t="shared" si="12"/>
        <v>0</v>
      </c>
    </row>
    <row r="107" spans="1:8" x14ac:dyDescent="0.2">
      <c r="A107">
        <v>2002</v>
      </c>
      <c r="B107">
        <f t="shared" si="8"/>
        <v>548</v>
      </c>
      <c r="C107">
        <f t="shared" si="8"/>
        <v>1093</v>
      </c>
      <c r="D107">
        <f t="shared" si="8"/>
        <v>0</v>
      </c>
      <c r="E107">
        <f t="shared" si="9"/>
        <v>1641</v>
      </c>
      <c r="F107">
        <f t="shared" si="10"/>
        <v>33.394271785496649</v>
      </c>
      <c r="G107">
        <f t="shared" si="11"/>
        <v>66.605728214503358</v>
      </c>
      <c r="H107">
        <f t="shared" si="12"/>
        <v>0</v>
      </c>
    </row>
    <row r="108" spans="1:8" x14ac:dyDescent="0.2">
      <c r="A108">
        <v>2003</v>
      </c>
      <c r="B108">
        <f t="shared" si="8"/>
        <v>669</v>
      </c>
      <c r="C108">
        <f t="shared" si="8"/>
        <v>1713</v>
      </c>
      <c r="D108">
        <f t="shared" si="8"/>
        <v>0</v>
      </c>
      <c r="E108">
        <f t="shared" si="9"/>
        <v>2382</v>
      </c>
      <c r="F108">
        <f t="shared" si="10"/>
        <v>28.085642317380355</v>
      </c>
      <c r="G108">
        <f t="shared" si="11"/>
        <v>71.914357682619652</v>
      </c>
      <c r="H108">
        <f t="shared" si="12"/>
        <v>0</v>
      </c>
    </row>
    <row r="109" spans="1:8" x14ac:dyDescent="0.2">
      <c r="A109">
        <v>2004</v>
      </c>
      <c r="B109">
        <f t="shared" si="8"/>
        <v>421</v>
      </c>
      <c r="C109">
        <f t="shared" si="8"/>
        <v>1163</v>
      </c>
      <c r="D109">
        <f t="shared" si="8"/>
        <v>0</v>
      </c>
      <c r="E109">
        <f t="shared" si="9"/>
        <v>1584</v>
      </c>
      <c r="F109">
        <f t="shared" si="10"/>
        <v>26.578282828282831</v>
      </c>
      <c r="G109">
        <f t="shared" si="11"/>
        <v>73.421717171717177</v>
      </c>
      <c r="H109">
        <f t="shared" si="12"/>
        <v>0</v>
      </c>
    </row>
    <row r="110" spans="1:8" x14ac:dyDescent="0.2">
      <c r="A110">
        <v>2005</v>
      </c>
      <c r="B110">
        <f t="shared" si="8"/>
        <v>534</v>
      </c>
      <c r="C110">
        <f t="shared" si="8"/>
        <v>1268</v>
      </c>
      <c r="D110">
        <f t="shared" si="8"/>
        <v>0</v>
      </c>
      <c r="E110">
        <f t="shared" si="9"/>
        <v>1802</v>
      </c>
      <c r="F110">
        <f t="shared" si="10"/>
        <v>29.633740288568255</v>
      </c>
      <c r="G110">
        <f t="shared" si="11"/>
        <v>70.366259711431738</v>
      </c>
      <c r="H110">
        <f t="shared" si="12"/>
        <v>0</v>
      </c>
    </row>
    <row r="111" spans="1:8" x14ac:dyDescent="0.2">
      <c r="A111">
        <v>2006</v>
      </c>
      <c r="B111">
        <f t="shared" si="8"/>
        <v>210</v>
      </c>
      <c r="C111">
        <f t="shared" si="8"/>
        <v>544</v>
      </c>
      <c r="D111">
        <f t="shared" si="8"/>
        <v>0</v>
      </c>
      <c r="E111">
        <f t="shared" si="9"/>
        <v>754</v>
      </c>
      <c r="F111">
        <f t="shared" si="10"/>
        <v>27.851458885941643</v>
      </c>
      <c r="G111">
        <f t="shared" si="11"/>
        <v>72.148541114058347</v>
      </c>
      <c r="H111">
        <f t="shared" si="12"/>
        <v>0</v>
      </c>
    </row>
    <row r="112" spans="1:8" x14ac:dyDescent="0.2">
      <c r="A112">
        <v>2007</v>
      </c>
      <c r="B112">
        <f t="shared" si="8"/>
        <v>144</v>
      </c>
      <c r="C112">
        <f t="shared" si="8"/>
        <v>1249</v>
      </c>
      <c r="D112">
        <f t="shared" si="8"/>
        <v>0</v>
      </c>
      <c r="E112">
        <f t="shared" si="9"/>
        <v>1393</v>
      </c>
      <c r="F112">
        <f t="shared" si="10"/>
        <v>10.337401292175162</v>
      </c>
      <c r="G112">
        <f t="shared" si="11"/>
        <v>89.662598707824841</v>
      </c>
      <c r="H112">
        <f t="shared" si="12"/>
        <v>0</v>
      </c>
    </row>
    <row r="113" spans="1:8" x14ac:dyDescent="0.2">
      <c r="A113">
        <v>2008</v>
      </c>
      <c r="B113">
        <f t="shared" si="8"/>
        <v>181</v>
      </c>
      <c r="C113">
        <f t="shared" si="8"/>
        <v>1699</v>
      </c>
      <c r="D113">
        <f t="shared" si="8"/>
        <v>0</v>
      </c>
      <c r="E113">
        <f t="shared" si="9"/>
        <v>1880</v>
      </c>
      <c r="F113">
        <f t="shared" si="10"/>
        <v>9.6276595744680851</v>
      </c>
      <c r="G113">
        <f t="shared" si="11"/>
        <v>90.372340425531917</v>
      </c>
      <c r="H113">
        <f t="shared" si="12"/>
        <v>0</v>
      </c>
    </row>
    <row r="114" spans="1:8" x14ac:dyDescent="0.2">
      <c r="A114">
        <v>2009</v>
      </c>
      <c r="B114">
        <f t="shared" si="8"/>
        <v>283</v>
      </c>
      <c r="C114">
        <f t="shared" si="8"/>
        <v>1410</v>
      </c>
      <c r="D114">
        <f t="shared" si="8"/>
        <v>0</v>
      </c>
      <c r="E114">
        <f t="shared" si="9"/>
        <v>1693</v>
      </c>
      <c r="F114">
        <f t="shared" si="10"/>
        <v>16.715888954518608</v>
      </c>
      <c r="G114">
        <f t="shared" si="11"/>
        <v>83.284111045481396</v>
      </c>
      <c r="H114">
        <f t="shared" si="12"/>
        <v>0</v>
      </c>
    </row>
    <row r="115" spans="1:8" x14ac:dyDescent="0.2">
      <c r="A115">
        <v>2010</v>
      </c>
      <c r="B115">
        <f t="shared" si="8"/>
        <v>793</v>
      </c>
      <c r="C115">
        <f t="shared" si="8"/>
        <v>1602</v>
      </c>
      <c r="D115">
        <f t="shared" si="8"/>
        <v>0</v>
      </c>
      <c r="E115">
        <f t="shared" si="9"/>
        <v>2395</v>
      </c>
      <c r="F115">
        <f t="shared" si="10"/>
        <v>33.110647181628394</v>
      </c>
      <c r="G115">
        <f t="shared" si="11"/>
        <v>66.889352818371606</v>
      </c>
      <c r="H115">
        <f t="shared" si="12"/>
        <v>0</v>
      </c>
    </row>
    <row r="116" spans="1:8" x14ac:dyDescent="0.2">
      <c r="A116" s="71">
        <v>2011</v>
      </c>
      <c r="B116">
        <f t="shared" si="8"/>
        <v>459</v>
      </c>
      <c r="C116">
        <f t="shared" si="8"/>
        <v>2231</v>
      </c>
      <c r="D116">
        <f t="shared" si="8"/>
        <v>0</v>
      </c>
      <c r="E116">
        <f t="shared" si="9"/>
        <v>2690</v>
      </c>
      <c r="F116">
        <f t="shared" si="10"/>
        <v>17.063197026022305</v>
      </c>
      <c r="G116">
        <f t="shared" si="11"/>
        <v>82.936802973977692</v>
      </c>
      <c r="H116">
        <f t="shared" si="12"/>
        <v>0</v>
      </c>
    </row>
    <row r="117" spans="1:8" x14ac:dyDescent="0.2">
      <c r="A117">
        <v>2012</v>
      </c>
      <c r="B117">
        <f t="shared" si="8"/>
        <v>738</v>
      </c>
      <c r="C117">
        <f t="shared" si="8"/>
        <v>4134</v>
      </c>
      <c r="D117">
        <f t="shared" si="8"/>
        <v>0</v>
      </c>
      <c r="E117">
        <f t="shared" si="9"/>
        <v>4872</v>
      </c>
      <c r="F117">
        <f t="shared" si="10"/>
        <v>15.147783251231528</v>
      </c>
      <c r="G117">
        <f t="shared" si="11"/>
        <v>84.85221674876847</v>
      </c>
      <c r="H117">
        <f t="shared" si="12"/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8"/>
  <sheetViews>
    <sheetView workbookViewId="0">
      <selection activeCell="J2" sqref="J2:N40"/>
    </sheetView>
  </sheetViews>
  <sheetFormatPr defaultRowHeight="12.75" x14ac:dyDescent="0.2"/>
  <cols>
    <col min="1" max="1" width="15.140625" customWidth="1"/>
    <col min="4" max="5" width="13.42578125" bestFit="1" customWidth="1"/>
    <col min="8" max="8" width="13.42578125" bestFit="1" customWidth="1"/>
    <col min="14" max="14" width="13.42578125" bestFit="1" customWidth="1"/>
    <col min="22" max="22" width="19.42578125" bestFit="1" customWidth="1"/>
    <col min="23" max="23" width="13.140625" bestFit="1" customWidth="1"/>
    <col min="24" max="24" width="15.140625" bestFit="1" customWidth="1"/>
  </cols>
  <sheetData>
    <row r="1" spans="1:17" x14ac:dyDescent="0.2">
      <c r="A1" t="s">
        <v>121</v>
      </c>
    </row>
    <row r="2" spans="1:17" x14ac:dyDescent="0.2">
      <c r="J2" t="s">
        <v>120</v>
      </c>
    </row>
    <row r="3" spans="1:17" x14ac:dyDescent="0.2">
      <c r="B3" t="s">
        <v>116</v>
      </c>
      <c r="O3" t="s">
        <v>117</v>
      </c>
    </row>
    <row r="4" spans="1:17" x14ac:dyDescent="0.2">
      <c r="F4" t="s">
        <v>117</v>
      </c>
    </row>
    <row r="5" spans="1:17" x14ac:dyDescent="0.2">
      <c r="A5" t="s">
        <v>0</v>
      </c>
      <c r="B5" t="s">
        <v>122</v>
      </c>
      <c r="C5" t="s">
        <v>81</v>
      </c>
      <c r="D5" t="s">
        <v>118</v>
      </c>
      <c r="E5" t="s">
        <v>119</v>
      </c>
      <c r="F5" t="s">
        <v>81</v>
      </c>
      <c r="G5" t="s">
        <v>118</v>
      </c>
      <c r="H5" t="s">
        <v>119</v>
      </c>
      <c r="J5" t="s">
        <v>0</v>
      </c>
      <c r="K5" t="s">
        <v>122</v>
      </c>
      <c r="L5" t="s">
        <v>81</v>
      </c>
      <c r="M5" t="s">
        <v>118</v>
      </c>
      <c r="N5" t="s">
        <v>119</v>
      </c>
      <c r="O5" t="s">
        <v>81</v>
      </c>
      <c r="P5" t="s">
        <v>118</v>
      </c>
      <c r="Q5" t="s">
        <v>119</v>
      </c>
    </row>
    <row r="6" spans="1:17" x14ac:dyDescent="0.2">
      <c r="A6">
        <v>1978</v>
      </c>
      <c r="J6">
        <v>1978</v>
      </c>
      <c r="K6">
        <v>50</v>
      </c>
      <c r="N6">
        <v>552</v>
      </c>
      <c r="Q6">
        <v>11.04</v>
      </c>
    </row>
    <row r="7" spans="1:17" x14ac:dyDescent="0.2">
      <c r="A7">
        <v>1979</v>
      </c>
      <c r="J7">
        <v>1979</v>
      </c>
      <c r="K7">
        <v>65</v>
      </c>
      <c r="N7">
        <v>335</v>
      </c>
      <c r="Q7">
        <v>5.1538461538461542</v>
      </c>
    </row>
    <row r="8" spans="1:17" x14ac:dyDescent="0.2">
      <c r="A8">
        <v>1980</v>
      </c>
      <c r="B8">
        <v>19</v>
      </c>
      <c r="C8">
        <v>213</v>
      </c>
      <c r="D8">
        <v>661</v>
      </c>
      <c r="E8">
        <v>0</v>
      </c>
      <c r="F8">
        <v>11.210526315789474</v>
      </c>
      <c r="G8">
        <v>34.789473684210527</v>
      </c>
      <c r="H8">
        <v>0</v>
      </c>
      <c r="J8">
        <v>1980</v>
      </c>
      <c r="K8">
        <v>52</v>
      </c>
      <c r="N8">
        <v>391</v>
      </c>
      <c r="Q8">
        <v>7.5192307692307692</v>
      </c>
    </row>
    <row r="9" spans="1:17" x14ac:dyDescent="0.2">
      <c r="A9">
        <v>1981</v>
      </c>
      <c r="B9">
        <v>3</v>
      </c>
      <c r="C9">
        <v>0</v>
      </c>
      <c r="D9">
        <v>0</v>
      </c>
      <c r="E9">
        <v>83</v>
      </c>
      <c r="F9">
        <v>0</v>
      </c>
      <c r="G9">
        <v>0</v>
      </c>
      <c r="H9">
        <v>27.666666666666668</v>
      </c>
      <c r="J9">
        <v>1981</v>
      </c>
      <c r="K9">
        <v>71</v>
      </c>
      <c r="N9">
        <v>809</v>
      </c>
      <c r="Q9">
        <v>11.394366197183098</v>
      </c>
    </row>
    <row r="10" spans="1:17" x14ac:dyDescent="0.2">
      <c r="A10">
        <v>1982</v>
      </c>
      <c r="B10">
        <v>13</v>
      </c>
      <c r="C10">
        <v>0</v>
      </c>
      <c r="D10">
        <v>0</v>
      </c>
      <c r="E10">
        <v>819</v>
      </c>
      <c r="F10">
        <v>0</v>
      </c>
      <c r="G10">
        <v>0</v>
      </c>
      <c r="H10">
        <v>63</v>
      </c>
      <c r="J10">
        <v>1982</v>
      </c>
      <c r="K10">
        <v>46</v>
      </c>
      <c r="N10">
        <v>856</v>
      </c>
      <c r="Q10">
        <v>18.608695652173914</v>
      </c>
    </row>
    <row r="11" spans="1:17" x14ac:dyDescent="0.2">
      <c r="A11">
        <v>1983</v>
      </c>
      <c r="B11">
        <v>3</v>
      </c>
      <c r="C11">
        <v>33</v>
      </c>
      <c r="D11">
        <v>57</v>
      </c>
      <c r="E11">
        <v>0</v>
      </c>
      <c r="F11">
        <v>11</v>
      </c>
      <c r="G11">
        <v>19</v>
      </c>
      <c r="H11">
        <v>0</v>
      </c>
      <c r="J11">
        <v>1983</v>
      </c>
      <c r="K11">
        <v>70</v>
      </c>
      <c r="N11">
        <v>676</v>
      </c>
      <c r="Q11">
        <v>9.6571428571428566</v>
      </c>
    </row>
    <row r="12" spans="1:17" x14ac:dyDescent="0.2">
      <c r="A12">
        <v>1984</v>
      </c>
      <c r="J12">
        <v>1984</v>
      </c>
    </row>
    <row r="13" spans="1:17" x14ac:dyDescent="0.2">
      <c r="A13">
        <v>1985</v>
      </c>
      <c r="B13">
        <v>30</v>
      </c>
      <c r="C13">
        <v>21</v>
      </c>
      <c r="D13">
        <v>697</v>
      </c>
      <c r="E13">
        <v>0</v>
      </c>
      <c r="F13">
        <v>0.7</v>
      </c>
      <c r="G13">
        <v>23.233333333333334</v>
      </c>
      <c r="H13">
        <v>0</v>
      </c>
      <c r="J13">
        <v>1985</v>
      </c>
    </row>
    <row r="14" spans="1:17" x14ac:dyDescent="0.2">
      <c r="A14">
        <v>1986</v>
      </c>
      <c r="B14">
        <v>40</v>
      </c>
      <c r="C14">
        <v>78</v>
      </c>
      <c r="D14">
        <v>992</v>
      </c>
      <c r="E14">
        <v>0</v>
      </c>
      <c r="F14">
        <v>1.95</v>
      </c>
      <c r="G14">
        <v>24.8</v>
      </c>
      <c r="H14">
        <v>0</v>
      </c>
      <c r="J14">
        <v>1986</v>
      </c>
    </row>
    <row r="15" spans="1:17" x14ac:dyDescent="0.2">
      <c r="A15">
        <v>1987</v>
      </c>
      <c r="B15">
        <v>47</v>
      </c>
      <c r="C15">
        <v>478</v>
      </c>
      <c r="D15">
        <v>2026</v>
      </c>
      <c r="E15">
        <v>0</v>
      </c>
      <c r="F15">
        <v>10.170212765957446</v>
      </c>
      <c r="G15">
        <v>43.106382978723403</v>
      </c>
      <c r="H15">
        <v>0</v>
      </c>
      <c r="J15">
        <v>1987</v>
      </c>
    </row>
    <row r="16" spans="1:17" x14ac:dyDescent="0.2">
      <c r="A16">
        <v>1988</v>
      </c>
      <c r="J16">
        <v>1988</v>
      </c>
      <c r="K16">
        <v>59</v>
      </c>
      <c r="L16">
        <v>87</v>
      </c>
      <c r="M16">
        <v>888</v>
      </c>
      <c r="N16">
        <v>136</v>
      </c>
      <c r="O16">
        <v>1.4745762711864407</v>
      </c>
      <c r="P16">
        <v>15.050847457627119</v>
      </c>
      <c r="Q16">
        <v>2.3050847457627119</v>
      </c>
    </row>
    <row r="17" spans="1:16" x14ac:dyDescent="0.2">
      <c r="A17">
        <v>1989</v>
      </c>
      <c r="B17">
        <v>11</v>
      </c>
      <c r="C17">
        <v>349</v>
      </c>
      <c r="D17">
        <v>831</v>
      </c>
      <c r="E17">
        <v>0</v>
      </c>
      <c r="F17">
        <v>31.727272727272727</v>
      </c>
      <c r="G17">
        <v>75.545454545454547</v>
      </c>
      <c r="H17">
        <v>0</v>
      </c>
      <c r="J17">
        <v>1989</v>
      </c>
      <c r="K17">
        <v>23</v>
      </c>
      <c r="L17">
        <v>41</v>
      </c>
      <c r="M17">
        <v>635</v>
      </c>
      <c r="O17">
        <v>1.7826086956521738</v>
      </c>
      <c r="P17">
        <v>27.608695652173914</v>
      </c>
    </row>
    <row r="18" spans="1:16" x14ac:dyDescent="0.2">
      <c r="A18">
        <v>1990</v>
      </c>
      <c r="J18">
        <v>1990</v>
      </c>
      <c r="K18">
        <v>17</v>
      </c>
      <c r="L18">
        <v>97</v>
      </c>
      <c r="M18">
        <v>853</v>
      </c>
      <c r="O18">
        <v>5.7058823529411766</v>
      </c>
      <c r="P18">
        <v>50.176470588235297</v>
      </c>
    </row>
    <row r="19" spans="1:16" x14ac:dyDescent="0.2">
      <c r="A19">
        <v>1991</v>
      </c>
      <c r="J19">
        <v>1991</v>
      </c>
      <c r="K19">
        <v>19</v>
      </c>
      <c r="L19">
        <v>32</v>
      </c>
      <c r="M19">
        <v>289</v>
      </c>
      <c r="O19">
        <v>1.6842105263157894</v>
      </c>
      <c r="P19">
        <v>15.210526315789474</v>
      </c>
    </row>
    <row r="20" spans="1:16" x14ac:dyDescent="0.2">
      <c r="A20">
        <v>1992</v>
      </c>
      <c r="B20">
        <v>38</v>
      </c>
      <c r="C20">
        <v>302</v>
      </c>
      <c r="D20">
        <v>1367</v>
      </c>
      <c r="E20">
        <v>0</v>
      </c>
      <c r="F20">
        <v>7.9473684210526319</v>
      </c>
      <c r="G20">
        <v>35.973684210526315</v>
      </c>
      <c r="H20">
        <v>0</v>
      </c>
      <c r="J20">
        <v>1992</v>
      </c>
      <c r="K20">
        <v>35</v>
      </c>
      <c r="L20">
        <v>377</v>
      </c>
      <c r="M20">
        <v>1093</v>
      </c>
      <c r="O20">
        <v>10.771428571428572</v>
      </c>
      <c r="P20">
        <v>31.228571428571428</v>
      </c>
    </row>
    <row r="21" spans="1:16" x14ac:dyDescent="0.2">
      <c r="A21">
        <v>1993</v>
      </c>
      <c r="B21">
        <v>33</v>
      </c>
      <c r="C21">
        <v>648</v>
      </c>
      <c r="D21">
        <v>1364</v>
      </c>
      <c r="E21">
        <v>0</v>
      </c>
      <c r="F21">
        <v>19.636363636363637</v>
      </c>
      <c r="G21">
        <v>41.333333333333336</v>
      </c>
      <c r="H21">
        <v>0</v>
      </c>
      <c r="J21">
        <v>1993</v>
      </c>
      <c r="K21">
        <v>32</v>
      </c>
      <c r="L21">
        <v>479</v>
      </c>
      <c r="M21">
        <v>1013</v>
      </c>
      <c r="O21">
        <v>14.96875</v>
      </c>
      <c r="P21">
        <v>31.65625</v>
      </c>
    </row>
    <row r="22" spans="1:16" x14ac:dyDescent="0.2">
      <c r="A22">
        <v>1994</v>
      </c>
      <c r="J22">
        <v>1994</v>
      </c>
      <c r="K22">
        <v>48</v>
      </c>
      <c r="L22">
        <v>995</v>
      </c>
      <c r="M22">
        <v>2508</v>
      </c>
      <c r="O22">
        <v>20.729166666666668</v>
      </c>
      <c r="P22">
        <v>52.25</v>
      </c>
    </row>
    <row r="23" spans="1:16" x14ac:dyDescent="0.2">
      <c r="A23">
        <v>1995</v>
      </c>
      <c r="J23">
        <v>1995</v>
      </c>
      <c r="K23">
        <v>59</v>
      </c>
      <c r="L23">
        <v>568</v>
      </c>
      <c r="M23">
        <v>2076</v>
      </c>
      <c r="O23">
        <v>9.6271186440677958</v>
      </c>
      <c r="P23">
        <v>35.186440677966104</v>
      </c>
    </row>
    <row r="24" spans="1:16" x14ac:dyDescent="0.2">
      <c r="A24">
        <v>1996</v>
      </c>
      <c r="B24">
        <v>32</v>
      </c>
      <c r="C24">
        <v>589</v>
      </c>
      <c r="D24">
        <v>2399</v>
      </c>
      <c r="E24">
        <v>0</v>
      </c>
      <c r="F24">
        <v>18.40625</v>
      </c>
      <c r="G24">
        <v>74.96875</v>
      </c>
      <c r="H24">
        <v>0</v>
      </c>
      <c r="J24">
        <v>1996</v>
      </c>
      <c r="K24">
        <v>11</v>
      </c>
      <c r="L24">
        <v>156</v>
      </c>
      <c r="M24">
        <v>941</v>
      </c>
      <c r="O24">
        <v>14.181818181818182</v>
      </c>
      <c r="P24">
        <v>85.545454545454547</v>
      </c>
    </row>
    <row r="25" spans="1:16" x14ac:dyDescent="0.2">
      <c r="A25">
        <v>1997</v>
      </c>
      <c r="B25">
        <v>31</v>
      </c>
      <c r="C25">
        <v>341</v>
      </c>
      <c r="D25">
        <v>2067</v>
      </c>
      <c r="E25">
        <v>0</v>
      </c>
      <c r="F25">
        <v>11</v>
      </c>
      <c r="G25">
        <v>66.677419354838705</v>
      </c>
      <c r="H25">
        <v>0</v>
      </c>
      <c r="J25">
        <v>1997</v>
      </c>
      <c r="K25">
        <v>19</v>
      </c>
      <c r="L25">
        <v>143</v>
      </c>
      <c r="M25">
        <v>1162</v>
      </c>
      <c r="O25">
        <v>7.5263157894736841</v>
      </c>
      <c r="P25">
        <v>61.157894736842103</v>
      </c>
    </row>
    <row r="26" spans="1:16" x14ac:dyDescent="0.2">
      <c r="A26">
        <v>1998</v>
      </c>
      <c r="B26">
        <v>16</v>
      </c>
      <c r="C26">
        <v>125</v>
      </c>
      <c r="D26">
        <v>305</v>
      </c>
      <c r="E26">
        <v>0</v>
      </c>
      <c r="F26">
        <v>7.8125</v>
      </c>
      <c r="G26">
        <v>19.0625</v>
      </c>
      <c r="H26">
        <v>0</v>
      </c>
      <c r="J26">
        <v>1998</v>
      </c>
      <c r="K26">
        <v>21</v>
      </c>
      <c r="L26">
        <v>379</v>
      </c>
      <c r="M26">
        <v>1892</v>
      </c>
      <c r="O26">
        <v>18.047619047619047</v>
      </c>
      <c r="P26">
        <v>90.095238095238102</v>
      </c>
    </row>
    <row r="27" spans="1:16" x14ac:dyDescent="0.2">
      <c r="A27">
        <v>1999</v>
      </c>
      <c r="J27">
        <v>1999</v>
      </c>
      <c r="K27">
        <v>20</v>
      </c>
      <c r="L27">
        <v>422</v>
      </c>
      <c r="M27">
        <v>906</v>
      </c>
      <c r="O27">
        <v>21.1</v>
      </c>
      <c r="P27">
        <v>45.3</v>
      </c>
    </row>
    <row r="28" spans="1:16" x14ac:dyDescent="0.2">
      <c r="A28">
        <v>2000</v>
      </c>
      <c r="J28">
        <v>2000</v>
      </c>
      <c r="K28">
        <v>22</v>
      </c>
      <c r="L28">
        <v>236</v>
      </c>
      <c r="M28">
        <v>681</v>
      </c>
      <c r="O28">
        <v>10.727272727272727</v>
      </c>
      <c r="P28">
        <v>30.954545454545453</v>
      </c>
    </row>
    <row r="29" spans="1:16" x14ac:dyDescent="0.2">
      <c r="A29">
        <v>2001</v>
      </c>
      <c r="B29">
        <v>12</v>
      </c>
      <c r="C29">
        <v>454</v>
      </c>
      <c r="D29">
        <v>493</v>
      </c>
      <c r="E29">
        <v>0</v>
      </c>
      <c r="F29">
        <v>37.833333333333336</v>
      </c>
      <c r="G29">
        <v>41.083333333333336</v>
      </c>
      <c r="H29">
        <v>0</v>
      </c>
      <c r="J29">
        <v>2001</v>
      </c>
      <c r="K29">
        <v>14</v>
      </c>
      <c r="L29">
        <v>461</v>
      </c>
      <c r="M29">
        <v>1393</v>
      </c>
      <c r="O29">
        <v>32.928571428571431</v>
      </c>
      <c r="P29">
        <v>99.5</v>
      </c>
    </row>
    <row r="30" spans="1:16" x14ac:dyDescent="0.2">
      <c r="A30">
        <v>2002</v>
      </c>
      <c r="B30">
        <v>11</v>
      </c>
      <c r="C30">
        <v>189</v>
      </c>
      <c r="D30">
        <v>546</v>
      </c>
      <c r="E30">
        <v>0</v>
      </c>
      <c r="F30">
        <v>17.181818181818183</v>
      </c>
      <c r="G30">
        <v>49.636363636363633</v>
      </c>
      <c r="H30">
        <v>0</v>
      </c>
      <c r="J30">
        <v>2002</v>
      </c>
      <c r="K30">
        <v>24</v>
      </c>
      <c r="L30">
        <v>359</v>
      </c>
      <c r="M30">
        <v>547</v>
      </c>
      <c r="O30">
        <v>14.958333333333334</v>
      </c>
      <c r="P30">
        <v>22.791666666666668</v>
      </c>
    </row>
    <row r="31" spans="1:16" x14ac:dyDescent="0.2">
      <c r="A31">
        <v>2003</v>
      </c>
      <c r="B31">
        <v>20</v>
      </c>
      <c r="C31">
        <v>349</v>
      </c>
      <c r="D31">
        <v>543</v>
      </c>
      <c r="E31">
        <v>0</v>
      </c>
      <c r="F31">
        <v>17.45</v>
      </c>
      <c r="G31">
        <v>27.15</v>
      </c>
      <c r="H31">
        <v>0</v>
      </c>
      <c r="J31">
        <v>2003</v>
      </c>
      <c r="K31">
        <v>21</v>
      </c>
      <c r="L31">
        <v>320</v>
      </c>
      <c r="M31">
        <v>1170</v>
      </c>
      <c r="O31">
        <v>15.238095238095237</v>
      </c>
      <c r="P31">
        <v>55.714285714285715</v>
      </c>
    </row>
    <row r="32" spans="1:16" x14ac:dyDescent="0.2">
      <c r="A32">
        <v>2004</v>
      </c>
      <c r="B32">
        <v>13</v>
      </c>
      <c r="C32">
        <v>141</v>
      </c>
      <c r="D32">
        <v>431</v>
      </c>
      <c r="E32">
        <v>0</v>
      </c>
      <c r="F32">
        <v>10.846153846153847</v>
      </c>
      <c r="G32">
        <v>33.153846153846153</v>
      </c>
      <c r="H32">
        <v>0</v>
      </c>
      <c r="J32">
        <v>2004</v>
      </c>
      <c r="K32">
        <v>14</v>
      </c>
      <c r="L32">
        <v>280</v>
      </c>
      <c r="M32">
        <v>732</v>
      </c>
      <c r="O32">
        <v>20</v>
      </c>
      <c r="P32">
        <v>52.285714285714285</v>
      </c>
    </row>
    <row r="33" spans="1:16" x14ac:dyDescent="0.2">
      <c r="A33">
        <v>2005</v>
      </c>
      <c r="B33">
        <v>8</v>
      </c>
      <c r="C33">
        <v>202</v>
      </c>
      <c r="D33">
        <v>245</v>
      </c>
      <c r="E33">
        <v>0</v>
      </c>
      <c r="F33">
        <v>25.25</v>
      </c>
      <c r="G33">
        <v>30.625</v>
      </c>
      <c r="H33">
        <v>0</v>
      </c>
      <c r="J33">
        <v>2005</v>
      </c>
      <c r="K33">
        <v>18</v>
      </c>
      <c r="L33">
        <v>332</v>
      </c>
      <c r="M33">
        <v>1023</v>
      </c>
      <c r="O33">
        <v>18.444444444444443</v>
      </c>
      <c r="P33">
        <v>56.833333333333336</v>
      </c>
    </row>
    <row r="34" spans="1:16" x14ac:dyDescent="0.2">
      <c r="A34">
        <v>2006</v>
      </c>
      <c r="B34">
        <v>18</v>
      </c>
      <c r="C34">
        <v>87</v>
      </c>
      <c r="D34">
        <v>186</v>
      </c>
      <c r="E34">
        <v>0</v>
      </c>
      <c r="F34">
        <v>4.833333333333333</v>
      </c>
      <c r="G34">
        <v>10.333333333333334</v>
      </c>
      <c r="H34">
        <v>0</v>
      </c>
      <c r="J34">
        <v>2006</v>
      </c>
      <c r="K34">
        <v>11</v>
      </c>
      <c r="L34">
        <v>123</v>
      </c>
      <c r="M34">
        <v>358</v>
      </c>
      <c r="O34">
        <v>11.181818181818182</v>
      </c>
      <c r="P34">
        <v>32.545454545454547</v>
      </c>
    </row>
    <row r="35" spans="1:16" x14ac:dyDescent="0.2">
      <c r="A35">
        <v>2007</v>
      </c>
      <c r="B35">
        <v>7</v>
      </c>
      <c r="C35">
        <v>30</v>
      </c>
      <c r="D35">
        <v>331</v>
      </c>
      <c r="E35">
        <v>0</v>
      </c>
      <c r="F35">
        <v>4.2857142857142856</v>
      </c>
      <c r="G35">
        <v>47.285714285714285</v>
      </c>
      <c r="H35">
        <v>0</v>
      </c>
      <c r="J35">
        <v>2007</v>
      </c>
      <c r="K35">
        <v>20</v>
      </c>
      <c r="L35">
        <v>114</v>
      </c>
      <c r="M35">
        <v>918</v>
      </c>
      <c r="O35">
        <v>5.7</v>
      </c>
      <c r="P35">
        <v>45.9</v>
      </c>
    </row>
    <row r="36" spans="1:16" x14ac:dyDescent="0.2">
      <c r="A36">
        <v>2008</v>
      </c>
      <c r="B36">
        <v>7</v>
      </c>
      <c r="C36">
        <v>146</v>
      </c>
      <c r="D36">
        <v>643</v>
      </c>
      <c r="E36">
        <v>0</v>
      </c>
      <c r="F36">
        <v>20.857142857142858</v>
      </c>
      <c r="G36">
        <v>91.857142857142861</v>
      </c>
      <c r="H36">
        <v>0</v>
      </c>
      <c r="J36">
        <v>2008</v>
      </c>
      <c r="K36">
        <v>14</v>
      </c>
      <c r="L36">
        <v>35</v>
      </c>
      <c r="M36">
        <v>1056</v>
      </c>
      <c r="O36">
        <v>2.5</v>
      </c>
      <c r="P36">
        <v>75.428571428571431</v>
      </c>
    </row>
    <row r="37" spans="1:16" x14ac:dyDescent="0.2">
      <c r="A37">
        <v>2009</v>
      </c>
      <c r="B37">
        <v>10</v>
      </c>
      <c r="C37">
        <v>254</v>
      </c>
      <c r="D37">
        <v>576</v>
      </c>
      <c r="E37">
        <v>0</v>
      </c>
      <c r="F37">
        <v>25.4</v>
      </c>
      <c r="G37">
        <v>57.6</v>
      </c>
      <c r="H37">
        <v>0</v>
      </c>
      <c r="J37">
        <v>2009</v>
      </c>
      <c r="K37">
        <v>11</v>
      </c>
      <c r="L37">
        <v>29</v>
      </c>
      <c r="M37">
        <v>834</v>
      </c>
      <c r="O37">
        <v>2.6363636363636362</v>
      </c>
      <c r="P37">
        <v>75.818181818181813</v>
      </c>
    </row>
    <row r="38" spans="1:16" x14ac:dyDescent="0.2">
      <c r="A38">
        <v>2010</v>
      </c>
      <c r="B38">
        <v>13</v>
      </c>
      <c r="C38">
        <v>764</v>
      </c>
      <c r="D38">
        <v>957</v>
      </c>
      <c r="E38">
        <v>0</v>
      </c>
      <c r="F38">
        <v>58.769230769230766</v>
      </c>
      <c r="G38">
        <v>73.615384615384613</v>
      </c>
      <c r="H38">
        <v>0</v>
      </c>
      <c r="J38">
        <v>2010</v>
      </c>
      <c r="K38">
        <v>19</v>
      </c>
      <c r="L38">
        <v>29</v>
      </c>
      <c r="M38">
        <v>645</v>
      </c>
      <c r="O38">
        <v>1.5263157894736843</v>
      </c>
      <c r="P38">
        <v>33.94736842105263</v>
      </c>
    </row>
    <row r="39" spans="1:16" x14ac:dyDescent="0.2">
      <c r="A39" s="71">
        <v>2011</v>
      </c>
      <c r="B39">
        <v>16</v>
      </c>
      <c r="C39">
        <v>421</v>
      </c>
      <c r="D39">
        <v>754</v>
      </c>
      <c r="F39">
        <v>45.941176470588232</v>
      </c>
      <c r="G39">
        <v>81.411764705882348</v>
      </c>
      <c r="H39">
        <v>0</v>
      </c>
      <c r="J39" s="71">
        <v>2011</v>
      </c>
      <c r="K39">
        <v>18</v>
      </c>
      <c r="L39">
        <v>38</v>
      </c>
      <c r="M39">
        <v>1477</v>
      </c>
      <c r="O39">
        <v>2.1111111111111112</v>
      </c>
      <c r="P39">
        <v>82.055555555555557</v>
      </c>
    </row>
    <row r="40" spans="1:16" x14ac:dyDescent="0.2">
      <c r="A40">
        <v>2012</v>
      </c>
      <c r="B40">
        <v>23</v>
      </c>
      <c r="C40">
        <v>695</v>
      </c>
      <c r="D40">
        <v>1491</v>
      </c>
      <c r="E40">
        <v>0</v>
      </c>
      <c r="F40">
        <v>30.217391304347824</v>
      </c>
      <c r="G40">
        <v>64.826086956521735</v>
      </c>
      <c r="H40">
        <v>0</v>
      </c>
      <c r="J40">
        <v>2012</v>
      </c>
      <c r="K40">
        <v>11</v>
      </c>
      <c r="L40">
        <v>43</v>
      </c>
      <c r="M40">
        <v>2643</v>
      </c>
      <c r="O40">
        <v>3.9090909090909092</v>
      </c>
      <c r="P40">
        <v>240.27272727272728</v>
      </c>
    </row>
    <row r="41" spans="1:16" x14ac:dyDescent="0.2">
      <c r="F41" t="s">
        <v>124</v>
      </c>
    </row>
    <row r="42" spans="1:16" x14ac:dyDescent="0.2">
      <c r="A42" t="s">
        <v>123</v>
      </c>
      <c r="B42" t="s">
        <v>122</v>
      </c>
      <c r="C42" t="s">
        <v>81</v>
      </c>
      <c r="D42" t="s">
        <v>118</v>
      </c>
      <c r="E42" t="s">
        <v>119</v>
      </c>
      <c r="F42" t="s">
        <v>81</v>
      </c>
      <c r="G42" t="s">
        <v>118</v>
      </c>
      <c r="H42" t="s">
        <v>119</v>
      </c>
    </row>
    <row r="43" spans="1:16" x14ac:dyDescent="0.2">
      <c r="A43">
        <v>1978</v>
      </c>
      <c r="B43">
        <f>SUM(B6,K6)</f>
        <v>50</v>
      </c>
      <c r="C43">
        <f>SUM(C6,L6)</f>
        <v>0</v>
      </c>
      <c r="D43">
        <f>SUM(D6,M6)</f>
        <v>0</v>
      </c>
      <c r="E43">
        <f>SUM(E6,N6)</f>
        <v>552</v>
      </c>
      <c r="F43">
        <f>C43/B43</f>
        <v>0</v>
      </c>
      <c r="G43">
        <f>D43/B43</f>
        <v>0</v>
      </c>
      <c r="H43">
        <f>E43/B43</f>
        <v>11.04</v>
      </c>
    </row>
    <row r="44" spans="1:16" x14ac:dyDescent="0.2">
      <c r="A44">
        <v>1979</v>
      </c>
      <c r="B44">
        <f t="shared" ref="B44:B77" si="0">SUM(B7,K7)</f>
        <v>65</v>
      </c>
      <c r="C44">
        <f t="shared" ref="C44:C77" si="1">SUM(C7,L7)</f>
        <v>0</v>
      </c>
      <c r="D44">
        <f t="shared" ref="D44:D77" si="2">SUM(D7,M7)</f>
        <v>0</v>
      </c>
      <c r="E44">
        <f t="shared" ref="E44:E77" si="3">SUM(E7,N7)</f>
        <v>335</v>
      </c>
      <c r="F44">
        <f t="shared" ref="F44:F77" si="4">C44/B44</f>
        <v>0</v>
      </c>
      <c r="G44">
        <f t="shared" ref="G44:G77" si="5">D44/B44</f>
        <v>0</v>
      </c>
      <c r="H44">
        <f t="shared" ref="H44:H77" si="6">E44/B44</f>
        <v>5.1538461538461542</v>
      </c>
    </row>
    <row r="45" spans="1:16" x14ac:dyDescent="0.2">
      <c r="A45">
        <v>1980</v>
      </c>
      <c r="B45">
        <f t="shared" si="0"/>
        <v>71</v>
      </c>
      <c r="C45">
        <f t="shared" si="1"/>
        <v>213</v>
      </c>
      <c r="D45">
        <f t="shared" si="2"/>
        <v>661</v>
      </c>
      <c r="E45">
        <f t="shared" si="3"/>
        <v>391</v>
      </c>
      <c r="F45">
        <f t="shared" si="4"/>
        <v>3</v>
      </c>
      <c r="G45">
        <f t="shared" si="5"/>
        <v>9.3098591549295779</v>
      </c>
      <c r="H45">
        <f t="shared" si="6"/>
        <v>5.507042253521127</v>
      </c>
    </row>
    <row r="46" spans="1:16" x14ac:dyDescent="0.2">
      <c r="A46">
        <v>1981</v>
      </c>
      <c r="B46">
        <f t="shared" si="0"/>
        <v>74</v>
      </c>
      <c r="C46">
        <f t="shared" si="1"/>
        <v>0</v>
      </c>
      <c r="D46">
        <f t="shared" si="2"/>
        <v>0</v>
      </c>
      <c r="E46">
        <f t="shared" si="3"/>
        <v>892</v>
      </c>
      <c r="F46">
        <f t="shared" si="4"/>
        <v>0</v>
      </c>
      <c r="G46">
        <f t="shared" si="5"/>
        <v>0</v>
      </c>
      <c r="H46">
        <f t="shared" si="6"/>
        <v>12.054054054054054</v>
      </c>
    </row>
    <row r="47" spans="1:16" x14ac:dyDescent="0.2">
      <c r="A47">
        <v>1982</v>
      </c>
      <c r="B47">
        <f t="shared" si="0"/>
        <v>59</v>
      </c>
      <c r="C47">
        <f t="shared" si="1"/>
        <v>0</v>
      </c>
      <c r="D47">
        <f t="shared" si="2"/>
        <v>0</v>
      </c>
      <c r="E47">
        <f t="shared" si="3"/>
        <v>1675</v>
      </c>
      <c r="F47">
        <f t="shared" si="4"/>
        <v>0</v>
      </c>
      <c r="G47">
        <f t="shared" si="5"/>
        <v>0</v>
      </c>
      <c r="H47">
        <f t="shared" si="6"/>
        <v>28.389830508474578</v>
      </c>
    </row>
    <row r="48" spans="1:16" x14ac:dyDescent="0.2">
      <c r="A48">
        <v>1983</v>
      </c>
      <c r="B48">
        <f t="shared" si="0"/>
        <v>73</v>
      </c>
      <c r="C48">
        <f t="shared" si="1"/>
        <v>33</v>
      </c>
      <c r="D48">
        <f t="shared" si="2"/>
        <v>57</v>
      </c>
      <c r="E48">
        <f t="shared" si="3"/>
        <v>676</v>
      </c>
      <c r="F48">
        <f t="shared" si="4"/>
        <v>0.45205479452054792</v>
      </c>
      <c r="G48">
        <f t="shared" si="5"/>
        <v>0.78082191780821919</v>
      </c>
      <c r="H48">
        <f t="shared" si="6"/>
        <v>9.2602739726027394</v>
      </c>
    </row>
    <row r="49" spans="1:8" x14ac:dyDescent="0.2">
      <c r="A49">
        <v>1984</v>
      </c>
      <c r="B49">
        <f t="shared" si="0"/>
        <v>0</v>
      </c>
      <c r="C49">
        <f t="shared" si="1"/>
        <v>0</v>
      </c>
      <c r="D49">
        <f t="shared" si="2"/>
        <v>0</v>
      </c>
      <c r="E49">
        <f t="shared" si="3"/>
        <v>0</v>
      </c>
      <c r="F49" t="e">
        <f t="shared" si="4"/>
        <v>#DIV/0!</v>
      </c>
      <c r="G49" t="e">
        <f t="shared" si="5"/>
        <v>#DIV/0!</v>
      </c>
      <c r="H49" t="e">
        <f t="shared" si="6"/>
        <v>#DIV/0!</v>
      </c>
    </row>
    <row r="50" spans="1:8" x14ac:dyDescent="0.2">
      <c r="A50">
        <v>1985</v>
      </c>
      <c r="B50">
        <f t="shared" si="0"/>
        <v>30</v>
      </c>
      <c r="C50">
        <f t="shared" si="1"/>
        <v>21</v>
      </c>
      <c r="D50">
        <f t="shared" si="2"/>
        <v>697</v>
      </c>
      <c r="E50">
        <f t="shared" si="3"/>
        <v>0</v>
      </c>
      <c r="F50">
        <f t="shared" si="4"/>
        <v>0.7</v>
      </c>
      <c r="G50">
        <f t="shared" si="5"/>
        <v>23.233333333333334</v>
      </c>
      <c r="H50">
        <f t="shared" si="6"/>
        <v>0</v>
      </c>
    </row>
    <row r="51" spans="1:8" x14ac:dyDescent="0.2">
      <c r="A51">
        <v>1986</v>
      </c>
      <c r="B51">
        <f t="shared" si="0"/>
        <v>40</v>
      </c>
      <c r="C51">
        <f t="shared" si="1"/>
        <v>78</v>
      </c>
      <c r="D51">
        <f t="shared" si="2"/>
        <v>992</v>
      </c>
      <c r="E51">
        <f t="shared" si="3"/>
        <v>0</v>
      </c>
      <c r="F51">
        <f t="shared" si="4"/>
        <v>1.95</v>
      </c>
      <c r="G51">
        <f t="shared" si="5"/>
        <v>24.8</v>
      </c>
      <c r="H51">
        <f t="shared" si="6"/>
        <v>0</v>
      </c>
    </row>
    <row r="52" spans="1:8" x14ac:dyDescent="0.2">
      <c r="A52">
        <v>1987</v>
      </c>
      <c r="B52">
        <f t="shared" si="0"/>
        <v>47</v>
      </c>
      <c r="C52">
        <f t="shared" si="1"/>
        <v>478</v>
      </c>
      <c r="D52">
        <f t="shared" si="2"/>
        <v>2026</v>
      </c>
      <c r="E52">
        <f t="shared" si="3"/>
        <v>0</v>
      </c>
      <c r="F52">
        <f t="shared" si="4"/>
        <v>10.170212765957446</v>
      </c>
      <c r="G52">
        <f t="shared" si="5"/>
        <v>43.106382978723403</v>
      </c>
      <c r="H52">
        <f t="shared" si="6"/>
        <v>0</v>
      </c>
    </row>
    <row r="53" spans="1:8" x14ac:dyDescent="0.2">
      <c r="A53">
        <v>1988</v>
      </c>
      <c r="B53">
        <f t="shared" si="0"/>
        <v>59</v>
      </c>
      <c r="C53">
        <f t="shared" si="1"/>
        <v>87</v>
      </c>
      <c r="D53">
        <f t="shared" si="2"/>
        <v>888</v>
      </c>
      <c r="E53">
        <f t="shared" si="3"/>
        <v>136</v>
      </c>
      <c r="F53">
        <f t="shared" si="4"/>
        <v>1.4745762711864407</v>
      </c>
      <c r="G53">
        <f t="shared" si="5"/>
        <v>15.050847457627119</v>
      </c>
      <c r="H53">
        <f t="shared" si="6"/>
        <v>2.3050847457627119</v>
      </c>
    </row>
    <row r="54" spans="1:8" x14ac:dyDescent="0.2">
      <c r="A54">
        <v>1989</v>
      </c>
      <c r="B54">
        <f t="shared" si="0"/>
        <v>34</v>
      </c>
      <c r="C54">
        <f t="shared" si="1"/>
        <v>390</v>
      </c>
      <c r="D54">
        <f t="shared" si="2"/>
        <v>1466</v>
      </c>
      <c r="E54">
        <f t="shared" si="3"/>
        <v>0</v>
      </c>
      <c r="F54">
        <f t="shared" si="4"/>
        <v>11.470588235294118</v>
      </c>
      <c r="G54">
        <f t="shared" si="5"/>
        <v>43.117647058823529</v>
      </c>
      <c r="H54">
        <f t="shared" si="6"/>
        <v>0</v>
      </c>
    </row>
    <row r="55" spans="1:8" x14ac:dyDescent="0.2">
      <c r="A55">
        <v>1990</v>
      </c>
      <c r="B55">
        <f t="shared" si="0"/>
        <v>17</v>
      </c>
      <c r="C55">
        <f t="shared" si="1"/>
        <v>97</v>
      </c>
      <c r="D55">
        <f t="shared" si="2"/>
        <v>853</v>
      </c>
      <c r="E55">
        <f t="shared" si="3"/>
        <v>0</v>
      </c>
      <c r="F55">
        <f t="shared" si="4"/>
        <v>5.7058823529411766</v>
      </c>
      <c r="G55">
        <f t="shared" si="5"/>
        <v>50.176470588235297</v>
      </c>
      <c r="H55">
        <f t="shared" si="6"/>
        <v>0</v>
      </c>
    </row>
    <row r="56" spans="1:8" x14ac:dyDescent="0.2">
      <c r="A56">
        <v>1991</v>
      </c>
      <c r="B56">
        <f t="shared" si="0"/>
        <v>19</v>
      </c>
      <c r="C56">
        <f t="shared" si="1"/>
        <v>32</v>
      </c>
      <c r="D56">
        <f t="shared" si="2"/>
        <v>289</v>
      </c>
      <c r="E56">
        <f t="shared" si="3"/>
        <v>0</v>
      </c>
      <c r="F56">
        <f t="shared" si="4"/>
        <v>1.6842105263157894</v>
      </c>
      <c r="G56">
        <f t="shared" si="5"/>
        <v>15.210526315789474</v>
      </c>
      <c r="H56">
        <f t="shared" si="6"/>
        <v>0</v>
      </c>
    </row>
    <row r="57" spans="1:8" x14ac:dyDescent="0.2">
      <c r="A57">
        <v>1992</v>
      </c>
      <c r="B57">
        <f t="shared" si="0"/>
        <v>73</v>
      </c>
      <c r="C57">
        <f t="shared" si="1"/>
        <v>679</v>
      </c>
      <c r="D57">
        <f t="shared" si="2"/>
        <v>2460</v>
      </c>
      <c r="E57">
        <f t="shared" si="3"/>
        <v>0</v>
      </c>
      <c r="F57">
        <f t="shared" si="4"/>
        <v>9.3013698630136989</v>
      </c>
      <c r="G57">
        <f t="shared" si="5"/>
        <v>33.698630136986303</v>
      </c>
      <c r="H57">
        <f t="shared" si="6"/>
        <v>0</v>
      </c>
    </row>
    <row r="58" spans="1:8" x14ac:dyDescent="0.2">
      <c r="A58">
        <v>1993</v>
      </c>
      <c r="B58">
        <f t="shared" si="0"/>
        <v>65</v>
      </c>
      <c r="C58">
        <f t="shared" si="1"/>
        <v>1127</v>
      </c>
      <c r="D58">
        <f t="shared" si="2"/>
        <v>2377</v>
      </c>
      <c r="E58">
        <f t="shared" si="3"/>
        <v>0</v>
      </c>
      <c r="F58">
        <f t="shared" si="4"/>
        <v>17.338461538461537</v>
      </c>
      <c r="G58">
        <f t="shared" si="5"/>
        <v>36.569230769230771</v>
      </c>
      <c r="H58">
        <f t="shared" si="6"/>
        <v>0</v>
      </c>
    </row>
    <row r="59" spans="1:8" x14ac:dyDescent="0.2">
      <c r="A59">
        <v>1994</v>
      </c>
      <c r="B59">
        <f t="shared" si="0"/>
        <v>48</v>
      </c>
      <c r="C59">
        <f t="shared" si="1"/>
        <v>995</v>
      </c>
      <c r="D59">
        <f t="shared" si="2"/>
        <v>2508</v>
      </c>
      <c r="E59">
        <f t="shared" si="3"/>
        <v>0</v>
      </c>
      <c r="F59">
        <f t="shared" si="4"/>
        <v>20.729166666666668</v>
      </c>
      <c r="G59">
        <f t="shared" si="5"/>
        <v>52.25</v>
      </c>
      <c r="H59">
        <f t="shared" si="6"/>
        <v>0</v>
      </c>
    </row>
    <row r="60" spans="1:8" x14ac:dyDescent="0.2">
      <c r="A60">
        <v>1995</v>
      </c>
      <c r="B60">
        <f t="shared" si="0"/>
        <v>59</v>
      </c>
      <c r="C60">
        <f t="shared" si="1"/>
        <v>568</v>
      </c>
      <c r="D60">
        <f t="shared" si="2"/>
        <v>2076</v>
      </c>
      <c r="E60">
        <f t="shared" si="3"/>
        <v>0</v>
      </c>
      <c r="F60">
        <f t="shared" si="4"/>
        <v>9.6271186440677958</v>
      </c>
      <c r="G60">
        <f t="shared" si="5"/>
        <v>35.186440677966104</v>
      </c>
      <c r="H60">
        <f t="shared" si="6"/>
        <v>0</v>
      </c>
    </row>
    <row r="61" spans="1:8" x14ac:dyDescent="0.2">
      <c r="A61">
        <v>1996</v>
      </c>
      <c r="B61">
        <f t="shared" si="0"/>
        <v>43</v>
      </c>
      <c r="C61">
        <f t="shared" si="1"/>
        <v>745</v>
      </c>
      <c r="D61">
        <f t="shared" si="2"/>
        <v>3340</v>
      </c>
      <c r="E61">
        <f t="shared" si="3"/>
        <v>0</v>
      </c>
      <c r="F61">
        <f t="shared" si="4"/>
        <v>17.325581395348838</v>
      </c>
      <c r="G61">
        <f t="shared" si="5"/>
        <v>77.674418604651166</v>
      </c>
      <c r="H61">
        <f t="shared" si="6"/>
        <v>0</v>
      </c>
    </row>
    <row r="62" spans="1:8" x14ac:dyDescent="0.2">
      <c r="A62">
        <v>1997</v>
      </c>
      <c r="B62">
        <f t="shared" si="0"/>
        <v>50</v>
      </c>
      <c r="C62">
        <f t="shared" si="1"/>
        <v>484</v>
      </c>
      <c r="D62">
        <f t="shared" si="2"/>
        <v>3229</v>
      </c>
      <c r="E62">
        <f t="shared" si="3"/>
        <v>0</v>
      </c>
      <c r="F62">
        <f t="shared" si="4"/>
        <v>9.68</v>
      </c>
      <c r="G62">
        <f t="shared" si="5"/>
        <v>64.58</v>
      </c>
      <c r="H62">
        <f t="shared" si="6"/>
        <v>0</v>
      </c>
    </row>
    <row r="63" spans="1:8" x14ac:dyDescent="0.2">
      <c r="A63">
        <v>1998</v>
      </c>
      <c r="B63">
        <f t="shared" si="0"/>
        <v>37</v>
      </c>
      <c r="C63">
        <f t="shared" si="1"/>
        <v>504</v>
      </c>
      <c r="D63">
        <f t="shared" si="2"/>
        <v>2197</v>
      </c>
      <c r="E63">
        <f t="shared" si="3"/>
        <v>0</v>
      </c>
      <c r="F63">
        <f t="shared" si="4"/>
        <v>13.621621621621621</v>
      </c>
      <c r="G63">
        <f t="shared" si="5"/>
        <v>59.378378378378379</v>
      </c>
      <c r="H63">
        <f t="shared" si="6"/>
        <v>0</v>
      </c>
    </row>
    <row r="64" spans="1:8" x14ac:dyDescent="0.2">
      <c r="A64">
        <v>1999</v>
      </c>
      <c r="B64">
        <f t="shared" si="0"/>
        <v>20</v>
      </c>
      <c r="C64">
        <f t="shared" si="1"/>
        <v>422</v>
      </c>
      <c r="D64">
        <f t="shared" si="2"/>
        <v>906</v>
      </c>
      <c r="E64">
        <f t="shared" si="3"/>
        <v>0</v>
      </c>
      <c r="F64">
        <f t="shared" si="4"/>
        <v>21.1</v>
      </c>
      <c r="G64">
        <f t="shared" si="5"/>
        <v>45.3</v>
      </c>
      <c r="H64">
        <f t="shared" si="6"/>
        <v>0</v>
      </c>
    </row>
    <row r="65" spans="1:32" x14ac:dyDescent="0.2">
      <c r="A65">
        <v>2000</v>
      </c>
      <c r="B65">
        <f t="shared" si="0"/>
        <v>22</v>
      </c>
      <c r="C65">
        <f t="shared" si="1"/>
        <v>236</v>
      </c>
      <c r="D65">
        <f t="shared" si="2"/>
        <v>681</v>
      </c>
      <c r="E65">
        <f t="shared" si="3"/>
        <v>0</v>
      </c>
      <c r="F65">
        <f t="shared" si="4"/>
        <v>10.727272727272727</v>
      </c>
      <c r="G65">
        <f t="shared" si="5"/>
        <v>30.954545454545453</v>
      </c>
      <c r="H65">
        <f t="shared" si="6"/>
        <v>0</v>
      </c>
    </row>
    <row r="66" spans="1:32" x14ac:dyDescent="0.2">
      <c r="A66">
        <v>2001</v>
      </c>
      <c r="B66">
        <f t="shared" si="0"/>
        <v>26</v>
      </c>
      <c r="C66">
        <f t="shared" si="1"/>
        <v>915</v>
      </c>
      <c r="D66">
        <f t="shared" si="2"/>
        <v>1886</v>
      </c>
      <c r="E66">
        <f t="shared" si="3"/>
        <v>0</v>
      </c>
      <c r="F66">
        <f t="shared" si="4"/>
        <v>35.192307692307693</v>
      </c>
      <c r="G66">
        <f t="shared" si="5"/>
        <v>72.538461538461533</v>
      </c>
      <c r="H66">
        <f t="shared" si="6"/>
        <v>0</v>
      </c>
    </row>
    <row r="67" spans="1:32" x14ac:dyDescent="0.2">
      <c r="A67">
        <v>2002</v>
      </c>
      <c r="B67">
        <f t="shared" si="0"/>
        <v>35</v>
      </c>
      <c r="C67">
        <f t="shared" si="1"/>
        <v>548</v>
      </c>
      <c r="D67">
        <f t="shared" si="2"/>
        <v>1093</v>
      </c>
      <c r="E67">
        <f t="shared" si="3"/>
        <v>0</v>
      </c>
      <c r="F67">
        <f t="shared" si="4"/>
        <v>15.657142857142857</v>
      </c>
      <c r="G67">
        <f t="shared" si="5"/>
        <v>31.228571428571428</v>
      </c>
      <c r="H67">
        <f t="shared" si="6"/>
        <v>0</v>
      </c>
    </row>
    <row r="68" spans="1:32" x14ac:dyDescent="0.2">
      <c r="A68">
        <v>2003</v>
      </c>
      <c r="B68">
        <f t="shared" si="0"/>
        <v>41</v>
      </c>
      <c r="C68">
        <f t="shared" si="1"/>
        <v>669</v>
      </c>
      <c r="D68">
        <f t="shared" si="2"/>
        <v>1713</v>
      </c>
      <c r="E68">
        <f t="shared" si="3"/>
        <v>0</v>
      </c>
      <c r="F68">
        <f t="shared" si="4"/>
        <v>16.317073170731707</v>
      </c>
      <c r="G68">
        <f t="shared" si="5"/>
        <v>41.780487804878049</v>
      </c>
      <c r="H68">
        <f t="shared" si="6"/>
        <v>0</v>
      </c>
    </row>
    <row r="69" spans="1:32" x14ac:dyDescent="0.2">
      <c r="A69">
        <v>2004</v>
      </c>
      <c r="B69">
        <f t="shared" si="0"/>
        <v>27</v>
      </c>
      <c r="C69">
        <f t="shared" si="1"/>
        <v>421</v>
      </c>
      <c r="D69">
        <f t="shared" si="2"/>
        <v>1163</v>
      </c>
      <c r="E69">
        <f t="shared" si="3"/>
        <v>0</v>
      </c>
      <c r="F69">
        <f t="shared" si="4"/>
        <v>15.592592592592593</v>
      </c>
      <c r="G69">
        <f t="shared" si="5"/>
        <v>43.074074074074076</v>
      </c>
      <c r="H69">
        <f t="shared" si="6"/>
        <v>0</v>
      </c>
    </row>
    <row r="70" spans="1:32" x14ac:dyDescent="0.2">
      <c r="A70">
        <v>2005</v>
      </c>
      <c r="B70">
        <f t="shared" si="0"/>
        <v>26</v>
      </c>
      <c r="C70">
        <f t="shared" si="1"/>
        <v>534</v>
      </c>
      <c r="D70">
        <f t="shared" si="2"/>
        <v>1268</v>
      </c>
      <c r="E70">
        <f t="shared" si="3"/>
        <v>0</v>
      </c>
      <c r="F70">
        <f t="shared" si="4"/>
        <v>20.53846153846154</v>
      </c>
      <c r="G70">
        <f t="shared" si="5"/>
        <v>48.769230769230766</v>
      </c>
      <c r="H70">
        <f t="shared" si="6"/>
        <v>0</v>
      </c>
    </row>
    <row r="71" spans="1:32" x14ac:dyDescent="0.2">
      <c r="A71">
        <v>2006</v>
      </c>
      <c r="B71">
        <f t="shared" si="0"/>
        <v>29</v>
      </c>
      <c r="C71">
        <f t="shared" si="1"/>
        <v>210</v>
      </c>
      <c r="D71">
        <f t="shared" si="2"/>
        <v>544</v>
      </c>
      <c r="E71">
        <f t="shared" si="3"/>
        <v>0</v>
      </c>
      <c r="F71">
        <f t="shared" si="4"/>
        <v>7.2413793103448274</v>
      </c>
      <c r="G71">
        <f t="shared" si="5"/>
        <v>18.758620689655171</v>
      </c>
      <c r="H71">
        <f t="shared" si="6"/>
        <v>0</v>
      </c>
    </row>
    <row r="72" spans="1:32" x14ac:dyDescent="0.2">
      <c r="A72">
        <v>2007</v>
      </c>
      <c r="B72">
        <f t="shared" si="0"/>
        <v>27</v>
      </c>
      <c r="C72">
        <f t="shared" si="1"/>
        <v>144</v>
      </c>
      <c r="D72">
        <f t="shared" si="2"/>
        <v>1249</v>
      </c>
      <c r="E72">
        <f t="shared" si="3"/>
        <v>0</v>
      </c>
      <c r="F72">
        <f t="shared" si="4"/>
        <v>5.333333333333333</v>
      </c>
      <c r="G72">
        <f t="shared" si="5"/>
        <v>46.25925925925926</v>
      </c>
      <c r="H72">
        <f t="shared" si="6"/>
        <v>0</v>
      </c>
    </row>
    <row r="73" spans="1:32" x14ac:dyDescent="0.2">
      <c r="A73">
        <v>2008</v>
      </c>
      <c r="B73">
        <f t="shared" si="0"/>
        <v>21</v>
      </c>
      <c r="C73">
        <f t="shared" si="1"/>
        <v>181</v>
      </c>
      <c r="D73">
        <f t="shared" si="2"/>
        <v>1699</v>
      </c>
      <c r="E73">
        <f t="shared" si="3"/>
        <v>0</v>
      </c>
      <c r="F73">
        <f t="shared" si="4"/>
        <v>8.6190476190476186</v>
      </c>
      <c r="G73">
        <f t="shared" si="5"/>
        <v>80.904761904761898</v>
      </c>
      <c r="H73">
        <f t="shared" si="6"/>
        <v>0</v>
      </c>
    </row>
    <row r="74" spans="1:32" x14ac:dyDescent="0.2">
      <c r="A74">
        <v>2009</v>
      </c>
      <c r="B74">
        <f t="shared" si="0"/>
        <v>21</v>
      </c>
      <c r="C74">
        <f t="shared" si="1"/>
        <v>283</v>
      </c>
      <c r="D74">
        <f t="shared" si="2"/>
        <v>1410</v>
      </c>
      <c r="E74">
        <f t="shared" si="3"/>
        <v>0</v>
      </c>
      <c r="F74">
        <f t="shared" si="4"/>
        <v>13.476190476190476</v>
      </c>
      <c r="G74">
        <f t="shared" si="5"/>
        <v>67.142857142857139</v>
      </c>
      <c r="H74">
        <f t="shared" si="6"/>
        <v>0</v>
      </c>
    </row>
    <row r="75" spans="1:32" x14ac:dyDescent="0.2">
      <c r="A75">
        <v>2010</v>
      </c>
      <c r="B75">
        <f t="shared" si="0"/>
        <v>32</v>
      </c>
      <c r="C75">
        <f t="shared" si="1"/>
        <v>793</v>
      </c>
      <c r="D75">
        <f t="shared" si="2"/>
        <v>1602</v>
      </c>
      <c r="E75">
        <f t="shared" si="3"/>
        <v>0</v>
      </c>
      <c r="F75">
        <f t="shared" si="4"/>
        <v>24.78125</v>
      </c>
      <c r="G75">
        <f t="shared" si="5"/>
        <v>50.0625</v>
      </c>
      <c r="H75">
        <f t="shared" si="6"/>
        <v>0</v>
      </c>
    </row>
    <row r="76" spans="1:32" x14ac:dyDescent="0.2">
      <c r="A76">
        <v>2011</v>
      </c>
      <c r="B76">
        <f t="shared" si="0"/>
        <v>34</v>
      </c>
      <c r="C76">
        <f t="shared" si="1"/>
        <v>459</v>
      </c>
      <c r="D76">
        <f t="shared" si="2"/>
        <v>2231</v>
      </c>
      <c r="E76">
        <f t="shared" si="3"/>
        <v>0</v>
      </c>
      <c r="F76">
        <f t="shared" si="4"/>
        <v>13.5</v>
      </c>
      <c r="G76">
        <f t="shared" si="5"/>
        <v>65.617647058823536</v>
      </c>
      <c r="H76">
        <f t="shared" si="6"/>
        <v>0</v>
      </c>
    </row>
    <row r="77" spans="1:32" x14ac:dyDescent="0.2">
      <c r="A77">
        <v>2012</v>
      </c>
      <c r="B77">
        <f t="shared" si="0"/>
        <v>34</v>
      </c>
      <c r="C77">
        <f t="shared" si="1"/>
        <v>738</v>
      </c>
      <c r="D77">
        <f t="shared" si="2"/>
        <v>4134</v>
      </c>
      <c r="E77">
        <f t="shared" si="3"/>
        <v>0</v>
      </c>
      <c r="F77">
        <f t="shared" si="4"/>
        <v>21.705882352941178</v>
      </c>
      <c r="G77">
        <f t="shared" si="5"/>
        <v>121.58823529411765</v>
      </c>
      <c r="H77">
        <f t="shared" si="6"/>
        <v>0</v>
      </c>
    </row>
    <row r="80" spans="1:32" x14ac:dyDescent="0.2">
      <c r="A80" t="s">
        <v>125</v>
      </c>
      <c r="F80" t="s">
        <v>117</v>
      </c>
      <c r="I80" t="s">
        <v>126</v>
      </c>
      <c r="N80" t="s">
        <v>117</v>
      </c>
      <c r="R80" t="s">
        <v>127</v>
      </c>
      <c r="W80" t="s">
        <v>117</v>
      </c>
      <c r="AA80" t="s">
        <v>132</v>
      </c>
      <c r="AF80" t="s">
        <v>117</v>
      </c>
    </row>
    <row r="81" spans="1:34" x14ac:dyDescent="0.2">
      <c r="A81" t="s">
        <v>0</v>
      </c>
      <c r="B81" t="s">
        <v>122</v>
      </c>
      <c r="C81" t="s">
        <v>81</v>
      </c>
      <c r="D81" t="s">
        <v>118</v>
      </c>
      <c r="E81" t="s">
        <v>119</v>
      </c>
      <c r="F81" t="s">
        <v>81</v>
      </c>
      <c r="G81" t="s">
        <v>118</v>
      </c>
      <c r="H81" t="s">
        <v>119</v>
      </c>
      <c r="J81" t="s">
        <v>122</v>
      </c>
      <c r="K81" t="s">
        <v>81</v>
      </c>
      <c r="L81" t="s">
        <v>118</v>
      </c>
      <c r="M81" t="s">
        <v>119</v>
      </c>
      <c r="N81" t="s">
        <v>81</v>
      </c>
      <c r="O81" t="s">
        <v>118</v>
      </c>
      <c r="P81" t="s">
        <v>119</v>
      </c>
      <c r="R81" t="s">
        <v>0</v>
      </c>
      <c r="S81" t="s">
        <v>128</v>
      </c>
      <c r="T81" t="s">
        <v>129</v>
      </c>
      <c r="U81" t="s">
        <v>130</v>
      </c>
      <c r="V81" t="s">
        <v>131</v>
      </c>
      <c r="W81" t="s">
        <v>81</v>
      </c>
      <c r="X81" t="s">
        <v>118</v>
      </c>
      <c r="Y81" t="s">
        <v>119</v>
      </c>
      <c r="AA81" t="s">
        <v>0</v>
      </c>
      <c r="AB81" t="s">
        <v>122</v>
      </c>
      <c r="AC81" t="s">
        <v>81</v>
      </c>
      <c r="AD81" t="s">
        <v>118</v>
      </c>
      <c r="AE81" t="s">
        <v>119</v>
      </c>
      <c r="AF81" t="s">
        <v>81</v>
      </c>
      <c r="AG81" t="s">
        <v>118</v>
      </c>
      <c r="AH81" t="s">
        <v>119</v>
      </c>
    </row>
    <row r="82" spans="1:34" x14ac:dyDescent="0.2">
      <c r="A82">
        <v>1967</v>
      </c>
      <c r="E82">
        <v>46</v>
      </c>
      <c r="I82">
        <v>1967</v>
      </c>
      <c r="M82">
        <v>218</v>
      </c>
      <c r="R82">
        <v>1967</v>
      </c>
      <c r="AA82">
        <v>1967</v>
      </c>
    </row>
    <row r="83" spans="1:34" x14ac:dyDescent="0.2">
      <c r="A83">
        <v>1968</v>
      </c>
      <c r="E83">
        <v>47</v>
      </c>
      <c r="I83">
        <v>1968</v>
      </c>
      <c r="M83">
        <v>128</v>
      </c>
      <c r="R83">
        <v>1968</v>
      </c>
      <c r="AA83">
        <v>1968</v>
      </c>
    </row>
    <row r="84" spans="1:34" x14ac:dyDescent="0.2">
      <c r="A84">
        <v>1969</v>
      </c>
      <c r="E84">
        <v>131</v>
      </c>
      <c r="I84">
        <v>1969</v>
      </c>
      <c r="M84">
        <v>204</v>
      </c>
      <c r="R84">
        <v>1969</v>
      </c>
      <c r="AA84">
        <v>1969</v>
      </c>
    </row>
    <row r="85" spans="1:34" x14ac:dyDescent="0.2">
      <c r="A85">
        <v>1970</v>
      </c>
      <c r="E85">
        <v>125</v>
      </c>
      <c r="I85">
        <v>1970</v>
      </c>
      <c r="M85">
        <v>455</v>
      </c>
      <c r="R85">
        <v>1970</v>
      </c>
      <c r="AA85">
        <v>1970</v>
      </c>
    </row>
    <row r="86" spans="1:34" x14ac:dyDescent="0.2">
      <c r="A86">
        <v>1971</v>
      </c>
      <c r="E86">
        <v>170</v>
      </c>
      <c r="I86">
        <v>1971</v>
      </c>
      <c r="M86">
        <v>425</v>
      </c>
      <c r="R86">
        <v>1971</v>
      </c>
      <c r="AA86">
        <v>1971</v>
      </c>
    </row>
    <row r="87" spans="1:34" x14ac:dyDescent="0.2">
      <c r="A87">
        <v>1972</v>
      </c>
      <c r="B87">
        <v>10</v>
      </c>
      <c r="E87">
        <v>349</v>
      </c>
      <c r="H87">
        <f>E87/B87</f>
        <v>34.9</v>
      </c>
      <c r="I87">
        <v>1972</v>
      </c>
      <c r="M87">
        <v>326</v>
      </c>
      <c r="R87">
        <v>1972</v>
      </c>
      <c r="AA87">
        <v>1972</v>
      </c>
    </row>
    <row r="88" spans="1:34" x14ac:dyDescent="0.2">
      <c r="A88">
        <v>1973</v>
      </c>
      <c r="I88">
        <v>1973</v>
      </c>
      <c r="R88">
        <v>1973</v>
      </c>
      <c r="AA88">
        <v>1973</v>
      </c>
    </row>
    <row r="89" spans="1:34" x14ac:dyDescent="0.2">
      <c r="A89">
        <v>1974</v>
      </c>
      <c r="I89">
        <v>1974</v>
      </c>
      <c r="R89">
        <v>1974</v>
      </c>
      <c r="AA89">
        <v>1974</v>
      </c>
    </row>
    <row r="90" spans="1:34" x14ac:dyDescent="0.2">
      <c r="A90">
        <v>1975</v>
      </c>
      <c r="I90">
        <v>1975</v>
      </c>
      <c r="R90">
        <v>1975</v>
      </c>
      <c r="AA90">
        <v>1975</v>
      </c>
    </row>
    <row r="91" spans="1:34" x14ac:dyDescent="0.2">
      <c r="A91">
        <v>1976</v>
      </c>
      <c r="I91">
        <v>1976</v>
      </c>
      <c r="R91">
        <v>1976</v>
      </c>
      <c r="AA91">
        <v>1976</v>
      </c>
    </row>
    <row r="92" spans="1:34" x14ac:dyDescent="0.2">
      <c r="A92">
        <v>1977</v>
      </c>
      <c r="B92">
        <v>45</v>
      </c>
      <c r="E92">
        <v>1200</v>
      </c>
      <c r="H92">
        <f>E92/B92</f>
        <v>26.666666666666668</v>
      </c>
      <c r="I92">
        <v>1977</v>
      </c>
      <c r="M92">
        <v>796</v>
      </c>
      <c r="R92">
        <v>1977</v>
      </c>
      <c r="AA92">
        <v>1977</v>
      </c>
    </row>
    <row r="93" spans="1:34" x14ac:dyDescent="0.2">
      <c r="A93">
        <v>1978</v>
      </c>
      <c r="I93">
        <v>1978</v>
      </c>
      <c r="R93">
        <v>1978</v>
      </c>
      <c r="AA93">
        <v>1978</v>
      </c>
    </row>
    <row r="94" spans="1:34" x14ac:dyDescent="0.2">
      <c r="A94">
        <v>1979</v>
      </c>
      <c r="I94">
        <v>1979</v>
      </c>
      <c r="R94">
        <v>1979</v>
      </c>
      <c r="AA94">
        <v>1979</v>
      </c>
    </row>
    <row r="95" spans="1:34" x14ac:dyDescent="0.2">
      <c r="A95">
        <v>1980</v>
      </c>
      <c r="I95">
        <v>1980</v>
      </c>
      <c r="R95">
        <v>1980</v>
      </c>
      <c r="S95">
        <v>22</v>
      </c>
      <c r="T95">
        <v>6</v>
      </c>
      <c r="U95">
        <v>959</v>
      </c>
      <c r="W95">
        <f>T95/S95</f>
        <v>0.27272727272727271</v>
      </c>
      <c r="X95">
        <f>U95/S95</f>
        <v>43.590909090909093</v>
      </c>
      <c r="Y95">
        <f>V95/S95</f>
        <v>0</v>
      </c>
      <c r="AA95">
        <v>1980</v>
      </c>
    </row>
    <row r="96" spans="1:34" x14ac:dyDescent="0.2">
      <c r="A96">
        <v>1981</v>
      </c>
      <c r="I96">
        <v>1981</v>
      </c>
      <c r="R96">
        <v>1981</v>
      </c>
      <c r="S96">
        <v>26</v>
      </c>
      <c r="T96">
        <v>9</v>
      </c>
      <c r="U96">
        <v>1433</v>
      </c>
      <c r="W96">
        <f t="shared" ref="W96:W121" si="7">T96/S96</f>
        <v>0.34615384615384615</v>
      </c>
      <c r="X96">
        <f t="shared" ref="X96:X121" si="8">U96/S96</f>
        <v>55.115384615384613</v>
      </c>
      <c r="Y96">
        <f t="shared" ref="Y96:Y121" si="9">V96/S96</f>
        <v>0</v>
      </c>
      <c r="AA96">
        <v>1981</v>
      </c>
    </row>
    <row r="97" spans="1:34" x14ac:dyDescent="0.2">
      <c r="A97">
        <v>1982</v>
      </c>
      <c r="B97">
        <v>39</v>
      </c>
      <c r="C97">
        <v>0</v>
      </c>
      <c r="D97">
        <v>1041</v>
      </c>
      <c r="F97">
        <v>0</v>
      </c>
      <c r="G97">
        <f>D97/B97</f>
        <v>26.692307692307693</v>
      </c>
      <c r="I97">
        <v>1982</v>
      </c>
      <c r="J97">
        <v>39</v>
      </c>
      <c r="M97">
        <v>615</v>
      </c>
      <c r="P97">
        <f>M97/J97</f>
        <v>15.76923076923077</v>
      </c>
      <c r="R97">
        <v>1982</v>
      </c>
      <c r="S97">
        <v>32</v>
      </c>
      <c r="T97">
        <v>22</v>
      </c>
      <c r="U97">
        <v>1836</v>
      </c>
      <c r="W97">
        <f t="shared" si="7"/>
        <v>0.6875</v>
      </c>
      <c r="X97">
        <f t="shared" si="8"/>
        <v>57.375</v>
      </c>
      <c r="Y97">
        <f t="shared" si="9"/>
        <v>0</v>
      </c>
      <c r="AA97">
        <v>1982</v>
      </c>
    </row>
    <row r="98" spans="1:34" x14ac:dyDescent="0.2">
      <c r="A98">
        <v>1983</v>
      </c>
      <c r="I98">
        <v>1983</v>
      </c>
      <c r="R98">
        <v>1983</v>
      </c>
      <c r="S98">
        <v>22</v>
      </c>
      <c r="T98">
        <v>4</v>
      </c>
      <c r="U98">
        <v>1421</v>
      </c>
      <c r="W98">
        <f t="shared" si="7"/>
        <v>0.18181818181818182</v>
      </c>
      <c r="X98">
        <f t="shared" si="8"/>
        <v>64.590909090909093</v>
      </c>
      <c r="Y98">
        <f t="shared" si="9"/>
        <v>0</v>
      </c>
      <c r="AA98">
        <v>1983</v>
      </c>
    </row>
    <row r="99" spans="1:34" x14ac:dyDescent="0.2">
      <c r="A99">
        <v>1984</v>
      </c>
      <c r="I99">
        <v>1984</v>
      </c>
      <c r="R99">
        <v>1984</v>
      </c>
      <c r="S99">
        <v>41</v>
      </c>
      <c r="T99">
        <v>23</v>
      </c>
      <c r="U99">
        <v>2737</v>
      </c>
      <c r="W99">
        <f t="shared" si="7"/>
        <v>0.56097560975609762</v>
      </c>
      <c r="X99">
        <f t="shared" si="8"/>
        <v>66.756097560975604</v>
      </c>
      <c r="Y99">
        <f t="shared" si="9"/>
        <v>0</v>
      </c>
      <c r="AA99">
        <v>1984</v>
      </c>
    </row>
    <row r="100" spans="1:34" x14ac:dyDescent="0.2">
      <c r="A100">
        <v>1985</v>
      </c>
      <c r="I100">
        <v>1985</v>
      </c>
      <c r="R100">
        <v>1985</v>
      </c>
      <c r="S100">
        <v>10</v>
      </c>
      <c r="V100">
        <v>1385</v>
      </c>
      <c r="W100">
        <f t="shared" si="7"/>
        <v>0</v>
      </c>
      <c r="X100">
        <f t="shared" si="8"/>
        <v>0</v>
      </c>
      <c r="Y100">
        <f t="shared" si="9"/>
        <v>138.5</v>
      </c>
      <c r="AA100">
        <v>1985</v>
      </c>
    </row>
    <row r="101" spans="1:34" x14ac:dyDescent="0.2">
      <c r="A101">
        <v>1986</v>
      </c>
      <c r="I101">
        <v>1986</v>
      </c>
      <c r="R101">
        <v>1986</v>
      </c>
      <c r="W101" t="e">
        <f t="shared" si="7"/>
        <v>#DIV/0!</v>
      </c>
      <c r="X101" t="e">
        <f t="shared" si="8"/>
        <v>#DIV/0!</v>
      </c>
      <c r="Y101" t="e">
        <f t="shared" si="9"/>
        <v>#DIV/0!</v>
      </c>
      <c r="AA101">
        <v>1986</v>
      </c>
    </row>
    <row r="102" spans="1:34" x14ac:dyDescent="0.2">
      <c r="A102">
        <v>1987</v>
      </c>
      <c r="B102">
        <v>33</v>
      </c>
      <c r="C102">
        <v>3</v>
      </c>
      <c r="D102">
        <v>1277</v>
      </c>
      <c r="F102">
        <f>C102/B102</f>
        <v>9.0909090909090912E-2</v>
      </c>
      <c r="G102">
        <f>D102/B102</f>
        <v>38.696969696969695</v>
      </c>
      <c r="I102">
        <v>1987</v>
      </c>
      <c r="J102">
        <v>33</v>
      </c>
      <c r="K102">
        <v>2</v>
      </c>
      <c r="L102">
        <v>337</v>
      </c>
      <c r="M102">
        <v>245</v>
      </c>
      <c r="N102">
        <f>K102/J102</f>
        <v>6.0606060606060608E-2</v>
      </c>
      <c r="O102">
        <f>L102/J102</f>
        <v>10.212121212121213</v>
      </c>
      <c r="P102">
        <f>M102/J102</f>
        <v>7.4242424242424239</v>
      </c>
      <c r="R102">
        <v>1987</v>
      </c>
      <c r="W102" t="e">
        <f t="shared" si="7"/>
        <v>#DIV/0!</v>
      </c>
      <c r="X102" t="e">
        <f t="shared" si="8"/>
        <v>#DIV/0!</v>
      </c>
      <c r="Y102" t="e">
        <f t="shared" si="9"/>
        <v>#DIV/0!</v>
      </c>
      <c r="AA102">
        <v>1987</v>
      </c>
    </row>
    <row r="103" spans="1:34" x14ac:dyDescent="0.2">
      <c r="A103">
        <v>1988</v>
      </c>
      <c r="I103">
        <v>1988</v>
      </c>
      <c r="R103">
        <v>1988</v>
      </c>
      <c r="W103" t="e">
        <f t="shared" si="7"/>
        <v>#DIV/0!</v>
      </c>
      <c r="X103" t="e">
        <f t="shared" si="8"/>
        <v>#DIV/0!</v>
      </c>
      <c r="Y103" t="e">
        <f t="shared" si="9"/>
        <v>#DIV/0!</v>
      </c>
      <c r="AA103">
        <v>1988</v>
      </c>
    </row>
    <row r="104" spans="1:34" x14ac:dyDescent="0.2">
      <c r="A104">
        <v>1989</v>
      </c>
      <c r="I104">
        <v>1989</v>
      </c>
      <c r="R104">
        <v>1989</v>
      </c>
      <c r="W104" t="e">
        <f t="shared" si="7"/>
        <v>#DIV/0!</v>
      </c>
      <c r="X104" t="e">
        <f t="shared" si="8"/>
        <v>#DIV/0!</v>
      </c>
      <c r="Y104" t="e">
        <f t="shared" si="9"/>
        <v>#DIV/0!</v>
      </c>
      <c r="AA104">
        <v>1989</v>
      </c>
    </row>
    <row r="105" spans="1:34" x14ac:dyDescent="0.2">
      <c r="A105">
        <v>1990</v>
      </c>
      <c r="I105">
        <v>1990</v>
      </c>
      <c r="R105">
        <v>1990</v>
      </c>
      <c r="W105" t="e">
        <f t="shared" si="7"/>
        <v>#DIV/0!</v>
      </c>
      <c r="X105" t="e">
        <f t="shared" si="8"/>
        <v>#DIV/0!</v>
      </c>
      <c r="Y105" t="e">
        <f t="shared" si="9"/>
        <v>#DIV/0!</v>
      </c>
      <c r="AA105">
        <v>1990</v>
      </c>
    </row>
    <row r="106" spans="1:34" x14ac:dyDescent="0.2">
      <c r="A106">
        <v>1991</v>
      </c>
      <c r="I106">
        <v>1991</v>
      </c>
      <c r="R106">
        <v>1991</v>
      </c>
      <c r="W106" t="e">
        <f t="shared" si="7"/>
        <v>#DIV/0!</v>
      </c>
      <c r="X106" t="e">
        <f t="shared" si="8"/>
        <v>#DIV/0!</v>
      </c>
      <c r="Y106" t="e">
        <f t="shared" si="9"/>
        <v>#DIV/0!</v>
      </c>
      <c r="AA106">
        <v>1991</v>
      </c>
    </row>
    <row r="107" spans="1:34" x14ac:dyDescent="0.2">
      <c r="A107">
        <v>1992</v>
      </c>
      <c r="B107">
        <v>39</v>
      </c>
      <c r="C107">
        <v>1</v>
      </c>
      <c r="D107">
        <v>656</v>
      </c>
      <c r="F107">
        <f>C107/B107</f>
        <v>2.564102564102564E-2</v>
      </c>
      <c r="G107">
        <f>D107/B107</f>
        <v>16.820512820512821</v>
      </c>
      <c r="I107">
        <v>1992</v>
      </c>
      <c r="J107">
        <v>39</v>
      </c>
      <c r="K107">
        <v>4</v>
      </c>
      <c r="L107">
        <v>99</v>
      </c>
      <c r="M107">
        <v>409</v>
      </c>
      <c r="N107">
        <f>K107/J107</f>
        <v>0.10256410256410256</v>
      </c>
      <c r="O107">
        <f>L107/J107</f>
        <v>2.5384615384615383</v>
      </c>
      <c r="P107">
        <f>M107/J107</f>
        <v>10.487179487179487</v>
      </c>
      <c r="R107">
        <v>1992</v>
      </c>
      <c r="S107">
        <v>41</v>
      </c>
      <c r="T107">
        <v>16</v>
      </c>
      <c r="U107">
        <v>538</v>
      </c>
      <c r="W107">
        <f t="shared" si="7"/>
        <v>0.3902439024390244</v>
      </c>
      <c r="X107">
        <f t="shared" si="8"/>
        <v>13.121951219512194</v>
      </c>
      <c r="Y107">
        <f t="shared" si="9"/>
        <v>0</v>
      </c>
      <c r="AA107">
        <v>1992</v>
      </c>
      <c r="AB107">
        <v>26</v>
      </c>
      <c r="AC107">
        <v>6</v>
      </c>
      <c r="AD107">
        <v>177</v>
      </c>
      <c r="AF107">
        <f>AC107/AB107</f>
        <v>0.23076923076923078</v>
      </c>
      <c r="AG107">
        <f>AD107/AB107</f>
        <v>6.8076923076923075</v>
      </c>
      <c r="AH107">
        <f>AE107/AB107</f>
        <v>0</v>
      </c>
    </row>
    <row r="108" spans="1:34" x14ac:dyDescent="0.2">
      <c r="A108">
        <v>1993</v>
      </c>
      <c r="B108">
        <v>39</v>
      </c>
      <c r="C108">
        <v>3</v>
      </c>
      <c r="D108">
        <v>759</v>
      </c>
      <c r="F108">
        <f>C108/B108</f>
        <v>7.6923076923076927E-2</v>
      </c>
      <c r="G108">
        <f>D108/B108</f>
        <v>19.46153846153846</v>
      </c>
      <c r="I108">
        <v>1993</v>
      </c>
      <c r="J108">
        <v>40</v>
      </c>
      <c r="K108">
        <v>2</v>
      </c>
      <c r="L108">
        <v>449</v>
      </c>
      <c r="N108">
        <f>K108/J108</f>
        <v>0.05</v>
      </c>
      <c r="O108">
        <f>L108/J108</f>
        <v>11.225</v>
      </c>
      <c r="R108">
        <v>1993</v>
      </c>
      <c r="S108">
        <v>29</v>
      </c>
      <c r="T108">
        <v>23</v>
      </c>
      <c r="U108">
        <v>611</v>
      </c>
      <c r="W108">
        <f t="shared" si="7"/>
        <v>0.7931034482758621</v>
      </c>
      <c r="X108">
        <f t="shared" si="8"/>
        <v>21.068965517241381</v>
      </c>
      <c r="Y108">
        <f t="shared" si="9"/>
        <v>0</v>
      </c>
      <c r="AA108">
        <v>1993</v>
      </c>
      <c r="AB108">
        <v>28</v>
      </c>
      <c r="AC108">
        <v>20</v>
      </c>
      <c r="AD108">
        <v>269</v>
      </c>
      <c r="AF108">
        <f t="shared" ref="AF108:AF122" si="10">AC108/AB108</f>
        <v>0.7142857142857143</v>
      </c>
      <c r="AG108">
        <f t="shared" ref="AG108:AG122" si="11">AD108/AB108</f>
        <v>9.6071428571428577</v>
      </c>
      <c r="AH108">
        <f t="shared" ref="AH108:AH122" si="12">AE108/AB108</f>
        <v>0</v>
      </c>
    </row>
    <row r="109" spans="1:34" x14ac:dyDescent="0.2">
      <c r="A109">
        <v>1994</v>
      </c>
      <c r="B109">
        <v>24</v>
      </c>
      <c r="C109">
        <v>0</v>
      </c>
      <c r="D109">
        <v>242</v>
      </c>
      <c r="F109">
        <v>0</v>
      </c>
      <c r="G109">
        <f>D109/B109</f>
        <v>10.083333333333334</v>
      </c>
      <c r="I109">
        <v>1994</v>
      </c>
      <c r="R109">
        <v>1994</v>
      </c>
      <c r="S109">
        <v>27</v>
      </c>
      <c r="T109">
        <v>13</v>
      </c>
      <c r="U109">
        <v>332</v>
      </c>
      <c r="W109">
        <f t="shared" si="7"/>
        <v>0.48148148148148145</v>
      </c>
      <c r="X109">
        <f t="shared" si="8"/>
        <v>12.296296296296296</v>
      </c>
      <c r="Y109">
        <f t="shared" si="9"/>
        <v>0</v>
      </c>
      <c r="AA109">
        <v>1994</v>
      </c>
      <c r="AB109">
        <v>22</v>
      </c>
      <c r="AC109">
        <v>58</v>
      </c>
      <c r="AD109">
        <v>149</v>
      </c>
      <c r="AF109">
        <f t="shared" si="10"/>
        <v>2.6363636363636362</v>
      </c>
      <c r="AG109">
        <f t="shared" si="11"/>
        <v>6.7727272727272725</v>
      </c>
      <c r="AH109">
        <f t="shared" si="12"/>
        <v>0</v>
      </c>
    </row>
    <row r="110" spans="1:34" x14ac:dyDescent="0.2">
      <c r="A110">
        <v>1995</v>
      </c>
      <c r="I110">
        <v>1995</v>
      </c>
      <c r="R110">
        <v>1995</v>
      </c>
      <c r="S110">
        <v>26</v>
      </c>
      <c r="T110">
        <v>22</v>
      </c>
      <c r="U110">
        <v>376</v>
      </c>
      <c r="V110">
        <v>196</v>
      </c>
      <c r="W110">
        <f t="shared" si="7"/>
        <v>0.84615384615384615</v>
      </c>
      <c r="X110">
        <f t="shared" si="8"/>
        <v>14.461538461538462</v>
      </c>
      <c r="Y110">
        <f t="shared" si="9"/>
        <v>7.5384615384615383</v>
      </c>
      <c r="AA110">
        <v>1995</v>
      </c>
      <c r="AB110">
        <v>34</v>
      </c>
      <c r="AC110">
        <v>165</v>
      </c>
      <c r="AD110">
        <v>247</v>
      </c>
      <c r="AF110">
        <f t="shared" si="10"/>
        <v>4.8529411764705879</v>
      </c>
      <c r="AG110">
        <f t="shared" si="11"/>
        <v>7.2647058823529411</v>
      </c>
      <c r="AH110">
        <f t="shared" si="12"/>
        <v>0</v>
      </c>
    </row>
    <row r="111" spans="1:34" x14ac:dyDescent="0.2">
      <c r="A111">
        <v>1996</v>
      </c>
      <c r="I111">
        <v>1996</v>
      </c>
      <c r="R111">
        <v>1996</v>
      </c>
      <c r="S111">
        <v>17</v>
      </c>
      <c r="T111">
        <v>10</v>
      </c>
      <c r="U111">
        <v>422</v>
      </c>
      <c r="V111">
        <v>8</v>
      </c>
      <c r="W111">
        <f t="shared" si="7"/>
        <v>0.58823529411764708</v>
      </c>
      <c r="X111">
        <f t="shared" si="8"/>
        <v>24.823529411764707</v>
      </c>
      <c r="Y111">
        <f t="shared" si="9"/>
        <v>0.47058823529411764</v>
      </c>
      <c r="AA111">
        <v>1996</v>
      </c>
    </row>
    <row r="112" spans="1:34" x14ac:dyDescent="0.2">
      <c r="A112">
        <v>1997</v>
      </c>
      <c r="B112">
        <v>31</v>
      </c>
      <c r="C112">
        <v>0</v>
      </c>
      <c r="D112">
        <v>1801</v>
      </c>
      <c r="F112">
        <v>0</v>
      </c>
      <c r="G112">
        <f>D112/B112</f>
        <v>58.096774193548384</v>
      </c>
      <c r="I112">
        <v>1997</v>
      </c>
      <c r="J112">
        <v>33</v>
      </c>
      <c r="K112">
        <v>1</v>
      </c>
      <c r="L112">
        <v>833</v>
      </c>
      <c r="M112">
        <v>154</v>
      </c>
      <c r="N112">
        <f>K112/J112</f>
        <v>3.0303030303030304E-2</v>
      </c>
      <c r="O112">
        <f>L112/J112</f>
        <v>25.242424242424242</v>
      </c>
      <c r="P112">
        <f>M112/J112</f>
        <v>4.666666666666667</v>
      </c>
      <c r="R112">
        <v>1997</v>
      </c>
      <c r="S112">
        <v>23</v>
      </c>
      <c r="T112">
        <v>3</v>
      </c>
      <c r="U112">
        <v>458</v>
      </c>
      <c r="W112">
        <f t="shared" si="7"/>
        <v>0.13043478260869565</v>
      </c>
      <c r="X112">
        <f t="shared" si="8"/>
        <v>19.913043478260871</v>
      </c>
      <c r="Y112">
        <f t="shared" si="9"/>
        <v>0</v>
      </c>
      <c r="AA112">
        <v>1997</v>
      </c>
      <c r="AB112">
        <v>30</v>
      </c>
      <c r="AC112">
        <v>120</v>
      </c>
      <c r="AD112">
        <v>246</v>
      </c>
      <c r="AF112">
        <f t="shared" si="10"/>
        <v>4</v>
      </c>
      <c r="AG112">
        <f t="shared" si="11"/>
        <v>8.1999999999999993</v>
      </c>
      <c r="AH112">
        <f t="shared" si="12"/>
        <v>0</v>
      </c>
    </row>
    <row r="113" spans="1:34" x14ac:dyDescent="0.2">
      <c r="A113">
        <v>1998</v>
      </c>
      <c r="B113">
        <v>27</v>
      </c>
      <c r="C113">
        <v>0</v>
      </c>
      <c r="D113">
        <v>124</v>
      </c>
      <c r="F113">
        <v>0</v>
      </c>
      <c r="G113">
        <f>D113/B113</f>
        <v>4.5925925925925926</v>
      </c>
      <c r="I113">
        <v>1998</v>
      </c>
      <c r="R113">
        <v>1998</v>
      </c>
      <c r="S113">
        <v>19</v>
      </c>
      <c r="T113">
        <v>21</v>
      </c>
      <c r="U113">
        <v>265</v>
      </c>
      <c r="W113">
        <f t="shared" si="7"/>
        <v>1.1052631578947369</v>
      </c>
      <c r="X113">
        <f t="shared" si="8"/>
        <v>13.947368421052632</v>
      </c>
      <c r="Y113">
        <f t="shared" si="9"/>
        <v>0</v>
      </c>
      <c r="AA113">
        <v>1998</v>
      </c>
      <c r="AB113">
        <v>28</v>
      </c>
      <c r="AC113">
        <v>20</v>
      </c>
      <c r="AD113">
        <v>42</v>
      </c>
      <c r="AF113">
        <f t="shared" si="10"/>
        <v>0.7142857142857143</v>
      </c>
      <c r="AG113">
        <f t="shared" si="11"/>
        <v>1.5</v>
      </c>
      <c r="AH113">
        <f t="shared" si="12"/>
        <v>0</v>
      </c>
    </row>
    <row r="114" spans="1:34" x14ac:dyDescent="0.2">
      <c r="A114">
        <v>1999</v>
      </c>
      <c r="I114">
        <v>1999</v>
      </c>
      <c r="R114">
        <v>1999</v>
      </c>
      <c r="W114" t="e">
        <f t="shared" si="7"/>
        <v>#DIV/0!</v>
      </c>
      <c r="X114" t="e">
        <f t="shared" si="8"/>
        <v>#DIV/0!</v>
      </c>
      <c r="Y114" t="e">
        <f t="shared" si="9"/>
        <v>#DIV/0!</v>
      </c>
      <c r="AA114">
        <v>1999</v>
      </c>
      <c r="AB114">
        <v>31</v>
      </c>
      <c r="AC114">
        <v>141</v>
      </c>
      <c r="AD114">
        <v>303</v>
      </c>
      <c r="AF114">
        <f t="shared" si="10"/>
        <v>4.5483870967741939</v>
      </c>
      <c r="AG114">
        <f t="shared" si="11"/>
        <v>9.7741935483870961</v>
      </c>
      <c r="AH114">
        <f t="shared" si="12"/>
        <v>0</v>
      </c>
    </row>
    <row r="115" spans="1:34" x14ac:dyDescent="0.2">
      <c r="A115">
        <v>2000</v>
      </c>
      <c r="I115">
        <v>2000</v>
      </c>
      <c r="R115">
        <v>2000</v>
      </c>
      <c r="W115" t="e">
        <f t="shared" si="7"/>
        <v>#DIV/0!</v>
      </c>
      <c r="X115" t="e">
        <f t="shared" si="8"/>
        <v>#DIV/0!</v>
      </c>
      <c r="Y115" t="e">
        <f t="shared" si="9"/>
        <v>#DIV/0!</v>
      </c>
      <c r="AA115">
        <v>2000</v>
      </c>
      <c r="AB115">
        <v>31</v>
      </c>
      <c r="AC115">
        <v>61</v>
      </c>
      <c r="AD115">
        <v>103</v>
      </c>
      <c r="AF115">
        <f t="shared" si="10"/>
        <v>1.967741935483871</v>
      </c>
      <c r="AG115">
        <f t="shared" si="11"/>
        <v>3.3225806451612905</v>
      </c>
      <c r="AH115">
        <f t="shared" si="12"/>
        <v>0</v>
      </c>
    </row>
    <row r="116" spans="1:34" x14ac:dyDescent="0.2">
      <c r="A116">
        <v>2001</v>
      </c>
      <c r="I116">
        <v>2001</v>
      </c>
      <c r="R116">
        <v>2001</v>
      </c>
      <c r="W116" t="e">
        <f t="shared" si="7"/>
        <v>#DIV/0!</v>
      </c>
      <c r="X116" t="e">
        <f t="shared" si="8"/>
        <v>#DIV/0!</v>
      </c>
      <c r="Y116" t="e">
        <f t="shared" si="9"/>
        <v>#DIV/0!</v>
      </c>
      <c r="AA116">
        <v>2001</v>
      </c>
    </row>
    <row r="117" spans="1:34" x14ac:dyDescent="0.2">
      <c r="A117">
        <v>2002</v>
      </c>
      <c r="I117">
        <v>2002</v>
      </c>
      <c r="R117">
        <v>2002</v>
      </c>
      <c r="W117" t="e">
        <f t="shared" si="7"/>
        <v>#DIV/0!</v>
      </c>
      <c r="X117" t="e">
        <f t="shared" si="8"/>
        <v>#DIV/0!</v>
      </c>
      <c r="Y117" t="e">
        <f t="shared" si="9"/>
        <v>#DIV/0!</v>
      </c>
      <c r="AA117">
        <v>2002</v>
      </c>
    </row>
    <row r="118" spans="1:34" x14ac:dyDescent="0.2">
      <c r="A118">
        <v>2003</v>
      </c>
      <c r="I118">
        <v>2003</v>
      </c>
      <c r="R118">
        <v>2003</v>
      </c>
      <c r="W118" t="e">
        <f t="shared" si="7"/>
        <v>#DIV/0!</v>
      </c>
      <c r="X118" t="e">
        <f t="shared" si="8"/>
        <v>#DIV/0!</v>
      </c>
      <c r="Y118" t="e">
        <f t="shared" si="9"/>
        <v>#DIV/0!</v>
      </c>
      <c r="AA118">
        <v>2003</v>
      </c>
    </row>
    <row r="119" spans="1:34" x14ac:dyDescent="0.2">
      <c r="A119">
        <v>2004</v>
      </c>
      <c r="I119">
        <v>2004</v>
      </c>
      <c r="R119">
        <v>2004</v>
      </c>
      <c r="W119" t="e">
        <f t="shared" si="7"/>
        <v>#DIV/0!</v>
      </c>
      <c r="X119" t="e">
        <f t="shared" si="8"/>
        <v>#DIV/0!</v>
      </c>
      <c r="Y119" t="e">
        <f t="shared" si="9"/>
        <v>#DIV/0!</v>
      </c>
      <c r="AA119">
        <v>2004</v>
      </c>
      <c r="AB119">
        <v>3</v>
      </c>
      <c r="AC119">
        <v>61</v>
      </c>
      <c r="AD119">
        <v>88</v>
      </c>
      <c r="AF119">
        <f t="shared" si="10"/>
        <v>20.333333333333332</v>
      </c>
      <c r="AG119">
        <f t="shared" si="11"/>
        <v>29.333333333333332</v>
      </c>
      <c r="AH119">
        <f t="shared" si="12"/>
        <v>0</v>
      </c>
    </row>
    <row r="120" spans="1:34" x14ac:dyDescent="0.2">
      <c r="A120">
        <v>2005</v>
      </c>
      <c r="B120">
        <v>23</v>
      </c>
      <c r="C120">
        <v>16</v>
      </c>
      <c r="D120">
        <v>1906</v>
      </c>
      <c r="F120">
        <f>C120/B120</f>
        <v>0.69565217391304346</v>
      </c>
      <c r="G120">
        <f>D120/B120</f>
        <v>82.869565217391298</v>
      </c>
      <c r="I120">
        <v>2005</v>
      </c>
      <c r="R120">
        <v>2005</v>
      </c>
      <c r="W120" t="e">
        <f t="shared" si="7"/>
        <v>#DIV/0!</v>
      </c>
      <c r="X120" t="e">
        <f t="shared" si="8"/>
        <v>#DIV/0!</v>
      </c>
      <c r="Y120" t="e">
        <f t="shared" si="9"/>
        <v>#DIV/0!</v>
      </c>
      <c r="AA120">
        <v>2005</v>
      </c>
    </row>
    <row r="121" spans="1:34" x14ac:dyDescent="0.2">
      <c r="A121">
        <v>2006</v>
      </c>
      <c r="I121">
        <v>2006</v>
      </c>
      <c r="R121">
        <v>2006</v>
      </c>
      <c r="S121">
        <v>37</v>
      </c>
      <c r="T121">
        <v>31</v>
      </c>
      <c r="U121">
        <v>833</v>
      </c>
      <c r="W121">
        <f t="shared" si="7"/>
        <v>0.83783783783783783</v>
      </c>
      <c r="X121">
        <f t="shared" si="8"/>
        <v>22.513513513513512</v>
      </c>
      <c r="Y121">
        <f t="shared" si="9"/>
        <v>0</v>
      </c>
      <c r="AA121">
        <v>2006</v>
      </c>
    </row>
    <row r="122" spans="1:34" x14ac:dyDescent="0.2">
      <c r="A122">
        <v>2007</v>
      </c>
      <c r="I122">
        <v>2007</v>
      </c>
      <c r="R122">
        <v>2007</v>
      </c>
      <c r="AA122">
        <v>2007</v>
      </c>
      <c r="AB122">
        <v>3</v>
      </c>
      <c r="AC122">
        <v>32</v>
      </c>
      <c r="AD122">
        <v>91</v>
      </c>
      <c r="AF122">
        <f t="shared" si="10"/>
        <v>10.666666666666666</v>
      </c>
      <c r="AG122">
        <f t="shared" si="11"/>
        <v>30.333333333333332</v>
      </c>
      <c r="AH122">
        <f t="shared" si="12"/>
        <v>0</v>
      </c>
    </row>
    <row r="123" spans="1:34" x14ac:dyDescent="0.2">
      <c r="A123">
        <v>2008</v>
      </c>
      <c r="I123">
        <v>2008</v>
      </c>
      <c r="R123">
        <v>2008</v>
      </c>
      <c r="AA123">
        <v>2008</v>
      </c>
    </row>
    <row r="124" spans="1:34" x14ac:dyDescent="0.2">
      <c r="A124">
        <v>2009</v>
      </c>
      <c r="I124">
        <v>2009</v>
      </c>
      <c r="R124">
        <v>2009</v>
      </c>
      <c r="AA124">
        <v>2009</v>
      </c>
    </row>
    <row r="125" spans="1:34" x14ac:dyDescent="0.2">
      <c r="A125">
        <v>2010</v>
      </c>
      <c r="I125">
        <v>2010</v>
      </c>
      <c r="R125">
        <v>2010</v>
      </c>
      <c r="AA125">
        <v>2010</v>
      </c>
    </row>
    <row r="126" spans="1:34" x14ac:dyDescent="0.2">
      <c r="A126">
        <v>2011</v>
      </c>
      <c r="I126">
        <v>2011</v>
      </c>
      <c r="R126">
        <v>2011</v>
      </c>
      <c r="AA126">
        <v>2011</v>
      </c>
    </row>
    <row r="127" spans="1:34" x14ac:dyDescent="0.2">
      <c r="A127">
        <v>2012</v>
      </c>
      <c r="I127">
        <v>2012</v>
      </c>
      <c r="R127">
        <v>2012</v>
      </c>
      <c r="AA127">
        <v>2012</v>
      </c>
    </row>
    <row r="151" spans="1:8" x14ac:dyDescent="0.2">
      <c r="A151" t="s">
        <v>133</v>
      </c>
      <c r="F151" t="s">
        <v>117</v>
      </c>
    </row>
    <row r="152" spans="1:8" x14ac:dyDescent="0.2">
      <c r="A152" t="s">
        <v>0</v>
      </c>
      <c r="B152" t="s">
        <v>122</v>
      </c>
      <c r="C152" t="s">
        <v>81</v>
      </c>
      <c r="D152" t="s">
        <v>118</v>
      </c>
      <c r="E152" t="s">
        <v>119</v>
      </c>
      <c r="F152" t="s">
        <v>81</v>
      </c>
      <c r="G152" t="s">
        <v>118</v>
      </c>
      <c r="H152" t="s">
        <v>119</v>
      </c>
    </row>
    <row r="153" spans="1:8" x14ac:dyDescent="0.2">
      <c r="A153">
        <v>1967</v>
      </c>
      <c r="B153">
        <f>SUM(B82,J82,S82,AB82)</f>
        <v>0</v>
      </c>
      <c r="C153">
        <f>SUM(C82,K82,T82,AC81,AC81)</f>
        <v>0</v>
      </c>
      <c r="D153">
        <f>SUM(D82,L82,U82,AD82)</f>
        <v>0</v>
      </c>
      <c r="E153">
        <f>SUM(E82,M82,V82,AE82)</f>
        <v>264</v>
      </c>
      <c r="F153" t="e">
        <f>C153/B153</f>
        <v>#DIV/0!</v>
      </c>
      <c r="G153" t="e">
        <f>D153/B153</f>
        <v>#DIV/0!</v>
      </c>
      <c r="H153" t="e">
        <f>E153/B153</f>
        <v>#DIV/0!</v>
      </c>
    </row>
    <row r="154" spans="1:8" x14ac:dyDescent="0.2">
      <c r="A154">
        <v>1968</v>
      </c>
      <c r="B154">
        <f t="shared" ref="B154:B198" si="13">SUM(B83,J83,S83,AB83)</f>
        <v>0</v>
      </c>
      <c r="C154">
        <f t="shared" ref="C154:C198" si="14">SUM(C83,K83,T83,AC82,AC82)</f>
        <v>0</v>
      </c>
      <c r="D154">
        <f t="shared" ref="D154:D198" si="15">SUM(D83,L83,U83,AD83)</f>
        <v>0</v>
      </c>
      <c r="E154">
        <f t="shared" ref="E154:E198" si="16">SUM(E83,M83,V83,AE83)</f>
        <v>175</v>
      </c>
      <c r="F154" t="e">
        <f t="shared" ref="F154:F198" si="17">C154/B154</f>
        <v>#DIV/0!</v>
      </c>
      <c r="G154" t="e">
        <f t="shared" ref="G154:G198" si="18">D154/B154</f>
        <v>#DIV/0!</v>
      </c>
      <c r="H154" t="e">
        <f t="shared" ref="H154:H198" si="19">E154/B154</f>
        <v>#DIV/0!</v>
      </c>
    </row>
    <row r="155" spans="1:8" x14ac:dyDescent="0.2">
      <c r="A155">
        <v>1969</v>
      </c>
      <c r="B155">
        <f t="shared" si="13"/>
        <v>0</v>
      </c>
      <c r="C155">
        <f t="shared" si="14"/>
        <v>0</v>
      </c>
      <c r="D155">
        <f t="shared" si="15"/>
        <v>0</v>
      </c>
      <c r="E155">
        <f t="shared" si="16"/>
        <v>335</v>
      </c>
      <c r="F155" t="e">
        <f t="shared" si="17"/>
        <v>#DIV/0!</v>
      </c>
      <c r="G155" t="e">
        <f t="shared" si="18"/>
        <v>#DIV/0!</v>
      </c>
      <c r="H155" t="e">
        <f t="shared" si="19"/>
        <v>#DIV/0!</v>
      </c>
    </row>
    <row r="156" spans="1:8" x14ac:dyDescent="0.2">
      <c r="A156">
        <v>1970</v>
      </c>
      <c r="B156">
        <f t="shared" si="13"/>
        <v>0</v>
      </c>
      <c r="C156">
        <f t="shared" si="14"/>
        <v>0</v>
      </c>
      <c r="D156">
        <f t="shared" si="15"/>
        <v>0</v>
      </c>
      <c r="E156">
        <f t="shared" si="16"/>
        <v>580</v>
      </c>
      <c r="F156" t="e">
        <f t="shared" si="17"/>
        <v>#DIV/0!</v>
      </c>
      <c r="G156" t="e">
        <f t="shared" si="18"/>
        <v>#DIV/0!</v>
      </c>
      <c r="H156" t="e">
        <f t="shared" si="19"/>
        <v>#DIV/0!</v>
      </c>
    </row>
    <row r="157" spans="1:8" x14ac:dyDescent="0.2">
      <c r="A157">
        <v>1971</v>
      </c>
      <c r="B157">
        <f t="shared" si="13"/>
        <v>0</v>
      </c>
      <c r="C157">
        <f t="shared" si="14"/>
        <v>0</v>
      </c>
      <c r="D157">
        <f t="shared" si="15"/>
        <v>0</v>
      </c>
      <c r="E157">
        <f t="shared" si="16"/>
        <v>595</v>
      </c>
      <c r="F157" t="e">
        <f t="shared" si="17"/>
        <v>#DIV/0!</v>
      </c>
      <c r="G157" t="e">
        <f t="shared" si="18"/>
        <v>#DIV/0!</v>
      </c>
      <c r="H157" t="e">
        <f t="shared" si="19"/>
        <v>#DIV/0!</v>
      </c>
    </row>
    <row r="158" spans="1:8" x14ac:dyDescent="0.2">
      <c r="A158">
        <v>1972</v>
      </c>
      <c r="B158">
        <f t="shared" si="13"/>
        <v>10</v>
      </c>
      <c r="C158">
        <f t="shared" si="14"/>
        <v>0</v>
      </c>
      <c r="D158">
        <f t="shared" si="15"/>
        <v>0</v>
      </c>
      <c r="E158">
        <f t="shared" si="16"/>
        <v>675</v>
      </c>
      <c r="F158">
        <f t="shared" si="17"/>
        <v>0</v>
      </c>
      <c r="G158">
        <f t="shared" si="18"/>
        <v>0</v>
      </c>
      <c r="H158">
        <f t="shared" si="19"/>
        <v>67.5</v>
      </c>
    </row>
    <row r="159" spans="1:8" x14ac:dyDescent="0.2">
      <c r="A159">
        <v>1973</v>
      </c>
      <c r="B159">
        <f t="shared" si="13"/>
        <v>0</v>
      </c>
      <c r="C159">
        <f t="shared" si="14"/>
        <v>0</v>
      </c>
      <c r="D159">
        <f t="shared" si="15"/>
        <v>0</v>
      </c>
      <c r="E159">
        <f t="shared" si="16"/>
        <v>0</v>
      </c>
      <c r="F159" t="e">
        <f t="shared" si="17"/>
        <v>#DIV/0!</v>
      </c>
      <c r="G159" t="e">
        <f t="shared" si="18"/>
        <v>#DIV/0!</v>
      </c>
      <c r="H159" t="e">
        <f t="shared" si="19"/>
        <v>#DIV/0!</v>
      </c>
    </row>
    <row r="160" spans="1:8" x14ac:dyDescent="0.2">
      <c r="A160">
        <v>1974</v>
      </c>
      <c r="B160">
        <f t="shared" si="13"/>
        <v>0</v>
      </c>
      <c r="C160">
        <f t="shared" si="14"/>
        <v>0</v>
      </c>
      <c r="D160">
        <f t="shared" si="15"/>
        <v>0</v>
      </c>
      <c r="E160">
        <f t="shared" si="16"/>
        <v>0</v>
      </c>
      <c r="F160" t="e">
        <f t="shared" si="17"/>
        <v>#DIV/0!</v>
      </c>
      <c r="G160" t="e">
        <f t="shared" si="18"/>
        <v>#DIV/0!</v>
      </c>
      <c r="H160" t="e">
        <f t="shared" si="19"/>
        <v>#DIV/0!</v>
      </c>
    </row>
    <row r="161" spans="1:8" x14ac:dyDescent="0.2">
      <c r="A161">
        <v>1975</v>
      </c>
      <c r="B161">
        <f t="shared" si="13"/>
        <v>0</v>
      </c>
      <c r="C161">
        <f t="shared" si="14"/>
        <v>0</v>
      </c>
      <c r="D161">
        <f t="shared" si="15"/>
        <v>0</v>
      </c>
      <c r="E161">
        <f t="shared" si="16"/>
        <v>0</v>
      </c>
      <c r="F161" t="e">
        <f t="shared" si="17"/>
        <v>#DIV/0!</v>
      </c>
      <c r="G161" t="e">
        <f t="shared" si="18"/>
        <v>#DIV/0!</v>
      </c>
      <c r="H161" t="e">
        <f t="shared" si="19"/>
        <v>#DIV/0!</v>
      </c>
    </row>
    <row r="162" spans="1:8" x14ac:dyDescent="0.2">
      <c r="A162">
        <v>1976</v>
      </c>
      <c r="B162">
        <f t="shared" si="13"/>
        <v>0</v>
      </c>
      <c r="C162">
        <f t="shared" si="14"/>
        <v>0</v>
      </c>
      <c r="D162">
        <f t="shared" si="15"/>
        <v>0</v>
      </c>
      <c r="E162">
        <f t="shared" si="16"/>
        <v>0</v>
      </c>
      <c r="F162" t="e">
        <f t="shared" si="17"/>
        <v>#DIV/0!</v>
      </c>
      <c r="G162" t="e">
        <f t="shared" si="18"/>
        <v>#DIV/0!</v>
      </c>
      <c r="H162" t="e">
        <f t="shared" si="19"/>
        <v>#DIV/0!</v>
      </c>
    </row>
    <row r="163" spans="1:8" x14ac:dyDescent="0.2">
      <c r="A163">
        <v>1977</v>
      </c>
      <c r="B163">
        <f t="shared" si="13"/>
        <v>45</v>
      </c>
      <c r="C163">
        <f t="shared" si="14"/>
        <v>0</v>
      </c>
      <c r="D163">
        <f t="shared" si="15"/>
        <v>0</v>
      </c>
      <c r="E163">
        <f t="shared" si="16"/>
        <v>1996</v>
      </c>
      <c r="F163">
        <f t="shared" si="17"/>
        <v>0</v>
      </c>
      <c r="G163">
        <f t="shared" si="18"/>
        <v>0</v>
      </c>
      <c r="H163">
        <f t="shared" si="19"/>
        <v>44.355555555555554</v>
      </c>
    </row>
    <row r="164" spans="1:8" x14ac:dyDescent="0.2">
      <c r="A164">
        <v>1978</v>
      </c>
      <c r="B164">
        <f t="shared" si="13"/>
        <v>0</v>
      </c>
      <c r="C164">
        <f t="shared" si="14"/>
        <v>0</v>
      </c>
      <c r="D164">
        <f t="shared" si="15"/>
        <v>0</v>
      </c>
      <c r="E164">
        <f t="shared" si="16"/>
        <v>0</v>
      </c>
      <c r="F164" t="e">
        <f t="shared" si="17"/>
        <v>#DIV/0!</v>
      </c>
      <c r="G164" t="e">
        <f t="shared" si="18"/>
        <v>#DIV/0!</v>
      </c>
      <c r="H164" t="e">
        <f t="shared" si="19"/>
        <v>#DIV/0!</v>
      </c>
    </row>
    <row r="165" spans="1:8" x14ac:dyDescent="0.2">
      <c r="A165">
        <v>1979</v>
      </c>
      <c r="B165">
        <f t="shared" si="13"/>
        <v>0</v>
      </c>
      <c r="C165">
        <f t="shared" si="14"/>
        <v>0</v>
      </c>
      <c r="D165">
        <f t="shared" si="15"/>
        <v>0</v>
      </c>
      <c r="E165">
        <f t="shared" si="16"/>
        <v>0</v>
      </c>
      <c r="F165" t="e">
        <f t="shared" si="17"/>
        <v>#DIV/0!</v>
      </c>
      <c r="G165" t="e">
        <f t="shared" si="18"/>
        <v>#DIV/0!</v>
      </c>
      <c r="H165" t="e">
        <f t="shared" si="19"/>
        <v>#DIV/0!</v>
      </c>
    </row>
    <row r="166" spans="1:8" x14ac:dyDescent="0.2">
      <c r="A166">
        <v>1980</v>
      </c>
      <c r="B166">
        <f t="shared" si="13"/>
        <v>22</v>
      </c>
      <c r="C166">
        <f t="shared" si="14"/>
        <v>6</v>
      </c>
      <c r="D166">
        <f t="shared" si="15"/>
        <v>959</v>
      </c>
      <c r="E166">
        <f t="shared" si="16"/>
        <v>0</v>
      </c>
      <c r="F166">
        <f t="shared" si="17"/>
        <v>0.27272727272727271</v>
      </c>
      <c r="G166">
        <f t="shared" si="18"/>
        <v>43.590909090909093</v>
      </c>
      <c r="H166">
        <f t="shared" si="19"/>
        <v>0</v>
      </c>
    </row>
    <row r="167" spans="1:8" x14ac:dyDescent="0.2">
      <c r="A167">
        <v>1981</v>
      </c>
      <c r="B167">
        <f t="shared" si="13"/>
        <v>26</v>
      </c>
      <c r="C167">
        <f t="shared" si="14"/>
        <v>9</v>
      </c>
      <c r="D167">
        <f t="shared" si="15"/>
        <v>1433</v>
      </c>
      <c r="E167">
        <f t="shared" si="16"/>
        <v>0</v>
      </c>
      <c r="F167">
        <f t="shared" si="17"/>
        <v>0.34615384615384615</v>
      </c>
      <c r="G167">
        <f t="shared" si="18"/>
        <v>55.115384615384613</v>
      </c>
      <c r="H167">
        <f t="shared" si="19"/>
        <v>0</v>
      </c>
    </row>
    <row r="168" spans="1:8" x14ac:dyDescent="0.2">
      <c r="A168">
        <v>1982</v>
      </c>
      <c r="B168">
        <f t="shared" si="13"/>
        <v>110</v>
      </c>
      <c r="C168">
        <f t="shared" si="14"/>
        <v>22</v>
      </c>
      <c r="D168">
        <f t="shared" si="15"/>
        <v>2877</v>
      </c>
      <c r="E168">
        <f t="shared" si="16"/>
        <v>615</v>
      </c>
      <c r="F168">
        <f t="shared" si="17"/>
        <v>0.2</v>
      </c>
      <c r="G168">
        <f t="shared" si="18"/>
        <v>26.154545454545456</v>
      </c>
      <c r="H168">
        <f t="shared" si="19"/>
        <v>5.5909090909090908</v>
      </c>
    </row>
    <row r="169" spans="1:8" x14ac:dyDescent="0.2">
      <c r="A169">
        <v>1983</v>
      </c>
      <c r="B169">
        <f t="shared" si="13"/>
        <v>22</v>
      </c>
      <c r="C169">
        <f t="shared" si="14"/>
        <v>4</v>
      </c>
      <c r="D169">
        <f t="shared" si="15"/>
        <v>1421</v>
      </c>
      <c r="E169">
        <f t="shared" si="16"/>
        <v>0</v>
      </c>
      <c r="F169">
        <f t="shared" si="17"/>
        <v>0.18181818181818182</v>
      </c>
      <c r="G169">
        <f t="shared" si="18"/>
        <v>64.590909090909093</v>
      </c>
      <c r="H169">
        <f t="shared" si="19"/>
        <v>0</v>
      </c>
    </row>
    <row r="170" spans="1:8" x14ac:dyDescent="0.2">
      <c r="A170">
        <v>1984</v>
      </c>
      <c r="B170">
        <f t="shared" si="13"/>
        <v>41</v>
      </c>
      <c r="C170">
        <f t="shared" si="14"/>
        <v>23</v>
      </c>
      <c r="D170">
        <f t="shared" si="15"/>
        <v>2737</v>
      </c>
      <c r="E170">
        <f t="shared" si="16"/>
        <v>0</v>
      </c>
      <c r="F170">
        <f t="shared" si="17"/>
        <v>0.56097560975609762</v>
      </c>
      <c r="G170">
        <f t="shared" si="18"/>
        <v>66.756097560975604</v>
      </c>
      <c r="H170">
        <f t="shared" si="19"/>
        <v>0</v>
      </c>
    </row>
    <row r="171" spans="1:8" x14ac:dyDescent="0.2">
      <c r="A171">
        <v>1985</v>
      </c>
      <c r="B171">
        <f t="shared" si="13"/>
        <v>10</v>
      </c>
      <c r="C171">
        <f t="shared" si="14"/>
        <v>0</v>
      </c>
      <c r="D171">
        <f t="shared" si="15"/>
        <v>0</v>
      </c>
      <c r="E171">
        <f t="shared" si="16"/>
        <v>1385</v>
      </c>
      <c r="F171">
        <f t="shared" si="17"/>
        <v>0</v>
      </c>
      <c r="G171">
        <f t="shared" si="18"/>
        <v>0</v>
      </c>
      <c r="H171">
        <f t="shared" si="19"/>
        <v>138.5</v>
      </c>
    </row>
    <row r="172" spans="1:8" x14ac:dyDescent="0.2">
      <c r="A172">
        <v>1986</v>
      </c>
      <c r="B172">
        <f t="shared" si="13"/>
        <v>0</v>
      </c>
      <c r="C172">
        <f t="shared" si="14"/>
        <v>0</v>
      </c>
      <c r="D172">
        <f t="shared" si="15"/>
        <v>0</v>
      </c>
      <c r="E172">
        <f t="shared" si="16"/>
        <v>0</v>
      </c>
      <c r="F172" t="e">
        <f t="shared" si="17"/>
        <v>#DIV/0!</v>
      </c>
      <c r="G172" t="e">
        <f t="shared" si="18"/>
        <v>#DIV/0!</v>
      </c>
      <c r="H172" t="e">
        <f t="shared" si="19"/>
        <v>#DIV/0!</v>
      </c>
    </row>
    <row r="173" spans="1:8" x14ac:dyDescent="0.2">
      <c r="A173">
        <v>1987</v>
      </c>
      <c r="B173">
        <f t="shared" si="13"/>
        <v>66</v>
      </c>
      <c r="C173">
        <f t="shared" si="14"/>
        <v>5</v>
      </c>
      <c r="D173">
        <f t="shared" si="15"/>
        <v>1614</v>
      </c>
      <c r="E173">
        <f t="shared" si="16"/>
        <v>245</v>
      </c>
      <c r="F173">
        <f t="shared" si="17"/>
        <v>7.575757575757576E-2</v>
      </c>
      <c r="G173">
        <f t="shared" si="18"/>
        <v>24.454545454545453</v>
      </c>
      <c r="H173">
        <f t="shared" si="19"/>
        <v>3.7121212121212119</v>
      </c>
    </row>
    <row r="174" spans="1:8" x14ac:dyDescent="0.2">
      <c r="A174">
        <v>1988</v>
      </c>
      <c r="B174">
        <f t="shared" si="13"/>
        <v>0</v>
      </c>
      <c r="C174">
        <f t="shared" si="14"/>
        <v>0</v>
      </c>
      <c r="D174">
        <f t="shared" si="15"/>
        <v>0</v>
      </c>
      <c r="E174">
        <f t="shared" si="16"/>
        <v>0</v>
      </c>
      <c r="F174" t="e">
        <f t="shared" si="17"/>
        <v>#DIV/0!</v>
      </c>
      <c r="G174" t="e">
        <f t="shared" si="18"/>
        <v>#DIV/0!</v>
      </c>
      <c r="H174" t="e">
        <f t="shared" si="19"/>
        <v>#DIV/0!</v>
      </c>
    </row>
    <row r="175" spans="1:8" x14ac:dyDescent="0.2">
      <c r="A175">
        <v>1989</v>
      </c>
      <c r="B175">
        <f t="shared" si="13"/>
        <v>0</v>
      </c>
      <c r="C175">
        <f t="shared" si="14"/>
        <v>0</v>
      </c>
      <c r="D175">
        <f t="shared" si="15"/>
        <v>0</v>
      </c>
      <c r="E175">
        <f t="shared" si="16"/>
        <v>0</v>
      </c>
      <c r="F175" t="e">
        <f t="shared" si="17"/>
        <v>#DIV/0!</v>
      </c>
      <c r="G175" t="e">
        <f t="shared" si="18"/>
        <v>#DIV/0!</v>
      </c>
      <c r="H175" t="e">
        <f t="shared" si="19"/>
        <v>#DIV/0!</v>
      </c>
    </row>
    <row r="176" spans="1:8" x14ac:dyDescent="0.2">
      <c r="A176">
        <v>1990</v>
      </c>
      <c r="B176">
        <f t="shared" si="13"/>
        <v>0</v>
      </c>
      <c r="C176">
        <f t="shared" si="14"/>
        <v>0</v>
      </c>
      <c r="D176">
        <f t="shared" si="15"/>
        <v>0</v>
      </c>
      <c r="E176">
        <f t="shared" si="16"/>
        <v>0</v>
      </c>
      <c r="F176" t="e">
        <f t="shared" si="17"/>
        <v>#DIV/0!</v>
      </c>
      <c r="G176" t="e">
        <f t="shared" si="18"/>
        <v>#DIV/0!</v>
      </c>
      <c r="H176" t="e">
        <f t="shared" si="19"/>
        <v>#DIV/0!</v>
      </c>
    </row>
    <row r="177" spans="1:8" x14ac:dyDescent="0.2">
      <c r="A177">
        <v>1991</v>
      </c>
      <c r="B177">
        <f t="shared" si="13"/>
        <v>0</v>
      </c>
      <c r="C177">
        <f t="shared" si="14"/>
        <v>0</v>
      </c>
      <c r="D177">
        <f t="shared" si="15"/>
        <v>0</v>
      </c>
      <c r="E177">
        <f t="shared" si="16"/>
        <v>0</v>
      </c>
      <c r="F177" t="e">
        <f t="shared" si="17"/>
        <v>#DIV/0!</v>
      </c>
      <c r="G177" t="e">
        <f t="shared" si="18"/>
        <v>#DIV/0!</v>
      </c>
      <c r="H177" t="e">
        <f t="shared" si="19"/>
        <v>#DIV/0!</v>
      </c>
    </row>
    <row r="178" spans="1:8" x14ac:dyDescent="0.2">
      <c r="A178">
        <v>1992</v>
      </c>
      <c r="B178">
        <f t="shared" si="13"/>
        <v>145</v>
      </c>
      <c r="C178">
        <f t="shared" si="14"/>
        <v>21</v>
      </c>
      <c r="D178">
        <f t="shared" si="15"/>
        <v>1470</v>
      </c>
      <c r="E178">
        <f t="shared" si="16"/>
        <v>409</v>
      </c>
      <c r="F178">
        <f t="shared" si="17"/>
        <v>0.14482758620689656</v>
      </c>
      <c r="G178">
        <f t="shared" si="18"/>
        <v>10.137931034482758</v>
      </c>
      <c r="H178">
        <f t="shared" si="19"/>
        <v>2.8206896551724139</v>
      </c>
    </row>
    <row r="179" spans="1:8" x14ac:dyDescent="0.2">
      <c r="A179">
        <v>1993</v>
      </c>
      <c r="B179">
        <f t="shared" si="13"/>
        <v>136</v>
      </c>
      <c r="C179">
        <f t="shared" si="14"/>
        <v>40</v>
      </c>
      <c r="D179">
        <f t="shared" si="15"/>
        <v>2088</v>
      </c>
      <c r="E179">
        <f t="shared" si="16"/>
        <v>0</v>
      </c>
      <c r="F179">
        <f t="shared" si="17"/>
        <v>0.29411764705882354</v>
      </c>
      <c r="G179">
        <f t="shared" si="18"/>
        <v>15.352941176470589</v>
      </c>
      <c r="H179">
        <f t="shared" si="19"/>
        <v>0</v>
      </c>
    </row>
    <row r="180" spans="1:8" x14ac:dyDescent="0.2">
      <c r="A180">
        <v>1994</v>
      </c>
      <c r="B180">
        <f t="shared" si="13"/>
        <v>73</v>
      </c>
      <c r="C180">
        <f t="shared" si="14"/>
        <v>53</v>
      </c>
      <c r="D180">
        <f t="shared" si="15"/>
        <v>723</v>
      </c>
      <c r="E180">
        <f t="shared" si="16"/>
        <v>0</v>
      </c>
      <c r="F180">
        <f t="shared" si="17"/>
        <v>0.72602739726027399</v>
      </c>
      <c r="G180">
        <f t="shared" si="18"/>
        <v>9.9041095890410951</v>
      </c>
      <c r="H180">
        <f t="shared" si="19"/>
        <v>0</v>
      </c>
    </row>
    <row r="181" spans="1:8" x14ac:dyDescent="0.2">
      <c r="A181">
        <v>1995</v>
      </c>
      <c r="B181">
        <f t="shared" si="13"/>
        <v>60</v>
      </c>
      <c r="C181">
        <f t="shared" si="14"/>
        <v>138</v>
      </c>
      <c r="D181">
        <f t="shared" si="15"/>
        <v>623</v>
      </c>
      <c r="E181">
        <f t="shared" si="16"/>
        <v>196</v>
      </c>
      <c r="F181">
        <f t="shared" si="17"/>
        <v>2.2999999999999998</v>
      </c>
      <c r="G181">
        <f t="shared" si="18"/>
        <v>10.383333333333333</v>
      </c>
      <c r="H181">
        <f t="shared" si="19"/>
        <v>3.2666666666666666</v>
      </c>
    </row>
    <row r="182" spans="1:8" x14ac:dyDescent="0.2">
      <c r="A182">
        <v>1996</v>
      </c>
      <c r="B182">
        <f t="shared" si="13"/>
        <v>17</v>
      </c>
      <c r="C182">
        <f t="shared" si="14"/>
        <v>340</v>
      </c>
      <c r="D182">
        <f t="shared" si="15"/>
        <v>422</v>
      </c>
      <c r="E182">
        <f t="shared" si="16"/>
        <v>8</v>
      </c>
      <c r="F182">
        <f t="shared" si="17"/>
        <v>20</v>
      </c>
      <c r="G182">
        <f t="shared" si="18"/>
        <v>24.823529411764707</v>
      </c>
      <c r="H182">
        <f t="shared" si="19"/>
        <v>0.47058823529411764</v>
      </c>
    </row>
    <row r="183" spans="1:8" x14ac:dyDescent="0.2">
      <c r="A183">
        <v>1997</v>
      </c>
      <c r="B183">
        <f t="shared" si="13"/>
        <v>117</v>
      </c>
      <c r="C183">
        <f t="shared" si="14"/>
        <v>4</v>
      </c>
      <c r="D183">
        <f t="shared" si="15"/>
        <v>3338</v>
      </c>
      <c r="E183">
        <f t="shared" si="16"/>
        <v>154</v>
      </c>
      <c r="F183">
        <f t="shared" si="17"/>
        <v>3.4188034188034191E-2</v>
      </c>
      <c r="G183">
        <f t="shared" si="18"/>
        <v>28.529914529914532</v>
      </c>
      <c r="H183">
        <f t="shared" si="19"/>
        <v>1.3162393162393162</v>
      </c>
    </row>
    <row r="184" spans="1:8" x14ac:dyDescent="0.2">
      <c r="A184">
        <v>1998</v>
      </c>
      <c r="B184">
        <f t="shared" si="13"/>
        <v>74</v>
      </c>
      <c r="C184">
        <f t="shared" si="14"/>
        <v>261</v>
      </c>
      <c r="D184">
        <f t="shared" si="15"/>
        <v>431</v>
      </c>
      <c r="E184">
        <f t="shared" si="16"/>
        <v>0</v>
      </c>
      <c r="F184">
        <f t="shared" si="17"/>
        <v>3.5270270270270272</v>
      </c>
      <c r="G184">
        <f t="shared" si="18"/>
        <v>5.8243243243243246</v>
      </c>
      <c r="H184">
        <f t="shared" si="19"/>
        <v>0</v>
      </c>
    </row>
    <row r="185" spans="1:8" x14ac:dyDescent="0.2">
      <c r="A185">
        <v>1999</v>
      </c>
      <c r="B185">
        <f t="shared" si="13"/>
        <v>31</v>
      </c>
      <c r="C185">
        <f t="shared" si="14"/>
        <v>40</v>
      </c>
      <c r="D185">
        <f t="shared" si="15"/>
        <v>303</v>
      </c>
      <c r="E185">
        <f t="shared" si="16"/>
        <v>0</v>
      </c>
      <c r="F185">
        <f t="shared" si="17"/>
        <v>1.2903225806451613</v>
      </c>
      <c r="G185">
        <f t="shared" si="18"/>
        <v>9.7741935483870961</v>
      </c>
      <c r="H185">
        <f t="shared" si="19"/>
        <v>0</v>
      </c>
    </row>
    <row r="186" spans="1:8" x14ac:dyDescent="0.2">
      <c r="A186">
        <v>2000</v>
      </c>
      <c r="B186">
        <f t="shared" si="13"/>
        <v>31</v>
      </c>
      <c r="C186">
        <f t="shared" si="14"/>
        <v>282</v>
      </c>
      <c r="D186">
        <f t="shared" si="15"/>
        <v>103</v>
      </c>
      <c r="E186">
        <f t="shared" si="16"/>
        <v>0</v>
      </c>
      <c r="F186">
        <f t="shared" si="17"/>
        <v>9.0967741935483879</v>
      </c>
      <c r="G186">
        <f t="shared" si="18"/>
        <v>3.3225806451612905</v>
      </c>
      <c r="H186">
        <f t="shared" si="19"/>
        <v>0</v>
      </c>
    </row>
    <row r="187" spans="1:8" x14ac:dyDescent="0.2">
      <c r="A187">
        <v>2001</v>
      </c>
      <c r="B187">
        <f t="shared" si="13"/>
        <v>0</v>
      </c>
      <c r="C187">
        <f t="shared" si="14"/>
        <v>122</v>
      </c>
      <c r="D187">
        <f t="shared" si="15"/>
        <v>0</v>
      </c>
      <c r="E187">
        <f t="shared" si="16"/>
        <v>0</v>
      </c>
      <c r="F187" t="e">
        <f t="shared" si="17"/>
        <v>#DIV/0!</v>
      </c>
      <c r="G187" t="e">
        <f t="shared" si="18"/>
        <v>#DIV/0!</v>
      </c>
      <c r="H187" t="e">
        <f t="shared" si="19"/>
        <v>#DIV/0!</v>
      </c>
    </row>
    <row r="188" spans="1:8" x14ac:dyDescent="0.2">
      <c r="A188">
        <v>2002</v>
      </c>
      <c r="B188">
        <f t="shared" si="13"/>
        <v>0</v>
      </c>
      <c r="C188">
        <f t="shared" si="14"/>
        <v>0</v>
      </c>
      <c r="D188">
        <f t="shared" si="15"/>
        <v>0</v>
      </c>
      <c r="E188">
        <f t="shared" si="16"/>
        <v>0</v>
      </c>
      <c r="F188" t="e">
        <f t="shared" si="17"/>
        <v>#DIV/0!</v>
      </c>
      <c r="G188" t="e">
        <f t="shared" si="18"/>
        <v>#DIV/0!</v>
      </c>
      <c r="H188" t="e">
        <f t="shared" si="19"/>
        <v>#DIV/0!</v>
      </c>
    </row>
    <row r="189" spans="1:8" x14ac:dyDescent="0.2">
      <c r="A189">
        <v>2003</v>
      </c>
      <c r="B189">
        <f t="shared" si="13"/>
        <v>0</v>
      </c>
      <c r="C189">
        <f t="shared" si="14"/>
        <v>0</v>
      </c>
      <c r="D189">
        <f t="shared" si="15"/>
        <v>0</v>
      </c>
      <c r="E189">
        <f t="shared" si="16"/>
        <v>0</v>
      </c>
      <c r="F189" t="e">
        <f t="shared" si="17"/>
        <v>#DIV/0!</v>
      </c>
      <c r="G189" t="e">
        <f t="shared" si="18"/>
        <v>#DIV/0!</v>
      </c>
      <c r="H189" t="e">
        <f t="shared" si="19"/>
        <v>#DIV/0!</v>
      </c>
    </row>
    <row r="190" spans="1:8" x14ac:dyDescent="0.2">
      <c r="A190">
        <v>2004</v>
      </c>
      <c r="B190">
        <f t="shared" si="13"/>
        <v>3</v>
      </c>
      <c r="C190">
        <f t="shared" si="14"/>
        <v>0</v>
      </c>
      <c r="D190">
        <f t="shared" si="15"/>
        <v>88</v>
      </c>
      <c r="E190">
        <f t="shared" si="16"/>
        <v>0</v>
      </c>
      <c r="F190">
        <f t="shared" si="17"/>
        <v>0</v>
      </c>
      <c r="G190">
        <f t="shared" si="18"/>
        <v>29.333333333333332</v>
      </c>
      <c r="H190">
        <f t="shared" si="19"/>
        <v>0</v>
      </c>
    </row>
    <row r="191" spans="1:8" x14ac:dyDescent="0.2">
      <c r="A191">
        <v>2005</v>
      </c>
      <c r="B191">
        <f t="shared" si="13"/>
        <v>23</v>
      </c>
      <c r="C191">
        <f t="shared" si="14"/>
        <v>138</v>
      </c>
      <c r="D191">
        <f t="shared" si="15"/>
        <v>1906</v>
      </c>
      <c r="E191">
        <f t="shared" si="16"/>
        <v>0</v>
      </c>
      <c r="F191">
        <f t="shared" si="17"/>
        <v>6</v>
      </c>
      <c r="G191">
        <f t="shared" si="18"/>
        <v>82.869565217391298</v>
      </c>
      <c r="H191">
        <f t="shared" si="19"/>
        <v>0</v>
      </c>
    </row>
    <row r="192" spans="1:8" x14ac:dyDescent="0.2">
      <c r="A192">
        <v>2006</v>
      </c>
      <c r="B192">
        <f t="shared" si="13"/>
        <v>37</v>
      </c>
      <c r="C192">
        <f t="shared" si="14"/>
        <v>31</v>
      </c>
      <c r="D192">
        <f t="shared" si="15"/>
        <v>833</v>
      </c>
      <c r="E192">
        <f t="shared" si="16"/>
        <v>0</v>
      </c>
      <c r="F192">
        <f t="shared" si="17"/>
        <v>0.83783783783783783</v>
      </c>
      <c r="G192">
        <f t="shared" si="18"/>
        <v>22.513513513513512</v>
      </c>
      <c r="H192">
        <f t="shared" si="19"/>
        <v>0</v>
      </c>
    </row>
    <row r="193" spans="1:8" x14ac:dyDescent="0.2">
      <c r="A193">
        <v>2007</v>
      </c>
      <c r="B193">
        <f t="shared" si="13"/>
        <v>3</v>
      </c>
      <c r="C193">
        <f t="shared" si="14"/>
        <v>0</v>
      </c>
      <c r="D193">
        <f t="shared" si="15"/>
        <v>91</v>
      </c>
      <c r="E193">
        <f t="shared" si="16"/>
        <v>0</v>
      </c>
      <c r="F193">
        <f t="shared" si="17"/>
        <v>0</v>
      </c>
      <c r="G193">
        <f t="shared" si="18"/>
        <v>30.333333333333332</v>
      </c>
      <c r="H193">
        <f t="shared" si="19"/>
        <v>0</v>
      </c>
    </row>
    <row r="194" spans="1:8" x14ac:dyDescent="0.2">
      <c r="A194">
        <v>2008</v>
      </c>
      <c r="B194">
        <f t="shared" si="13"/>
        <v>0</v>
      </c>
      <c r="C194">
        <f t="shared" si="14"/>
        <v>64</v>
      </c>
      <c r="D194">
        <f t="shared" si="15"/>
        <v>0</v>
      </c>
      <c r="E194">
        <f t="shared" si="16"/>
        <v>0</v>
      </c>
      <c r="F194" t="e">
        <f t="shared" si="17"/>
        <v>#DIV/0!</v>
      </c>
      <c r="G194" t="e">
        <f t="shared" si="18"/>
        <v>#DIV/0!</v>
      </c>
      <c r="H194" t="e">
        <f t="shared" si="19"/>
        <v>#DIV/0!</v>
      </c>
    </row>
    <row r="195" spans="1:8" x14ac:dyDescent="0.2">
      <c r="A195">
        <v>2009</v>
      </c>
      <c r="B195">
        <f t="shared" si="13"/>
        <v>0</v>
      </c>
      <c r="C195">
        <f t="shared" si="14"/>
        <v>0</v>
      </c>
      <c r="D195">
        <f t="shared" si="15"/>
        <v>0</v>
      </c>
      <c r="E195">
        <f t="shared" si="16"/>
        <v>0</v>
      </c>
      <c r="F195" t="e">
        <f t="shared" si="17"/>
        <v>#DIV/0!</v>
      </c>
      <c r="G195" t="e">
        <f t="shared" si="18"/>
        <v>#DIV/0!</v>
      </c>
      <c r="H195" t="e">
        <f t="shared" si="19"/>
        <v>#DIV/0!</v>
      </c>
    </row>
    <row r="196" spans="1:8" x14ac:dyDescent="0.2">
      <c r="A196">
        <v>2010</v>
      </c>
      <c r="B196">
        <f t="shared" si="13"/>
        <v>0</v>
      </c>
      <c r="C196">
        <f t="shared" si="14"/>
        <v>0</v>
      </c>
      <c r="D196">
        <f t="shared" si="15"/>
        <v>0</v>
      </c>
      <c r="E196">
        <f t="shared" si="16"/>
        <v>0</v>
      </c>
      <c r="F196" t="e">
        <f t="shared" si="17"/>
        <v>#DIV/0!</v>
      </c>
      <c r="G196" t="e">
        <f t="shared" si="18"/>
        <v>#DIV/0!</v>
      </c>
      <c r="H196" t="e">
        <f t="shared" si="19"/>
        <v>#DIV/0!</v>
      </c>
    </row>
    <row r="197" spans="1:8" x14ac:dyDescent="0.2">
      <c r="A197">
        <v>2011</v>
      </c>
      <c r="B197">
        <f t="shared" si="13"/>
        <v>0</v>
      </c>
      <c r="C197">
        <f t="shared" si="14"/>
        <v>0</v>
      </c>
      <c r="D197">
        <f t="shared" si="15"/>
        <v>0</v>
      </c>
      <c r="E197">
        <f t="shared" si="16"/>
        <v>0</v>
      </c>
      <c r="F197" t="e">
        <f t="shared" si="17"/>
        <v>#DIV/0!</v>
      </c>
      <c r="G197" t="e">
        <f t="shared" si="18"/>
        <v>#DIV/0!</v>
      </c>
      <c r="H197" t="e">
        <f t="shared" si="19"/>
        <v>#DIV/0!</v>
      </c>
    </row>
    <row r="198" spans="1:8" x14ac:dyDescent="0.2">
      <c r="A198">
        <v>2012</v>
      </c>
      <c r="B198">
        <f t="shared" si="13"/>
        <v>0</v>
      </c>
      <c r="C198">
        <f t="shared" si="14"/>
        <v>0</v>
      </c>
      <c r="D198">
        <f t="shared" si="15"/>
        <v>0</v>
      </c>
      <c r="E198">
        <f t="shared" si="16"/>
        <v>0</v>
      </c>
      <c r="F198" t="e">
        <f t="shared" si="17"/>
        <v>#DIV/0!</v>
      </c>
      <c r="G198" t="e">
        <f t="shared" si="18"/>
        <v>#DIV/0!</v>
      </c>
      <c r="H198" t="e">
        <f t="shared" si="19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5" sqref="G45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E1" workbookViewId="0">
      <selection activeCell="R56" sqref="R56"/>
    </sheetView>
  </sheetViews>
  <sheetFormatPr defaultRowHeight="12.75" x14ac:dyDescent="0.2"/>
  <sheetData>
    <row r="1" spans="1:11" x14ac:dyDescent="0.2">
      <c r="A1" t="s">
        <v>109</v>
      </c>
      <c r="F1" t="s">
        <v>110</v>
      </c>
      <c r="J1" t="s">
        <v>106</v>
      </c>
    </row>
    <row r="2" spans="1:11" x14ac:dyDescent="0.2">
      <c r="F2" t="s">
        <v>0</v>
      </c>
      <c r="G2" t="s">
        <v>107</v>
      </c>
      <c r="H2" t="s">
        <v>108</v>
      </c>
      <c r="I2" t="s">
        <v>77</v>
      </c>
      <c r="J2" t="s">
        <v>107</v>
      </c>
      <c r="K2" t="s">
        <v>108</v>
      </c>
    </row>
    <row r="3" spans="1:11" x14ac:dyDescent="0.2">
      <c r="A3" s="67" t="s">
        <v>3</v>
      </c>
      <c r="B3" s="67" t="s">
        <v>98</v>
      </c>
      <c r="C3" s="67" t="s">
        <v>99</v>
      </c>
      <c r="D3" s="67" t="s">
        <v>100</v>
      </c>
      <c r="F3">
        <v>2001</v>
      </c>
      <c r="G3">
        <f>D4</f>
        <v>64</v>
      </c>
      <c r="H3">
        <f>SUM(D5:D7)</f>
        <v>25</v>
      </c>
      <c r="I3">
        <f>SUM(G3:H3)</f>
        <v>89</v>
      </c>
      <c r="J3">
        <f>G3/I3*100</f>
        <v>71.910112359550567</v>
      </c>
      <c r="K3">
        <f>H3/I3*100</f>
        <v>28.08988764044944</v>
      </c>
    </row>
    <row r="4" spans="1:11" x14ac:dyDescent="0.2">
      <c r="A4" s="68" t="s">
        <v>33</v>
      </c>
      <c r="B4" s="68" t="s">
        <v>89</v>
      </c>
      <c r="C4" s="68" t="s">
        <v>101</v>
      </c>
      <c r="D4" s="69">
        <v>64</v>
      </c>
      <c r="F4">
        <v>2002</v>
      </c>
      <c r="G4">
        <f>SUM(D8:D9)</f>
        <v>55</v>
      </c>
      <c r="H4">
        <f>SUM(D10:D11)</f>
        <v>20</v>
      </c>
      <c r="I4">
        <f>SUM(G4:H4)</f>
        <v>75</v>
      </c>
      <c r="J4">
        <f>G4/I4*100</f>
        <v>73.333333333333329</v>
      </c>
      <c r="K4">
        <f>H4/I4*100</f>
        <v>26.666666666666668</v>
      </c>
    </row>
    <row r="5" spans="1:11" x14ac:dyDescent="0.2">
      <c r="A5" s="68" t="s">
        <v>33</v>
      </c>
      <c r="B5" s="68" t="s">
        <v>89</v>
      </c>
      <c r="C5" s="68" t="s">
        <v>102</v>
      </c>
      <c r="D5" s="69">
        <v>23</v>
      </c>
    </row>
    <row r="6" spans="1:11" x14ac:dyDescent="0.2">
      <c r="A6" s="68" t="s">
        <v>33</v>
      </c>
      <c r="B6" s="68" t="s">
        <v>89</v>
      </c>
      <c r="C6" s="68" t="s">
        <v>103</v>
      </c>
      <c r="D6" s="69">
        <v>1</v>
      </c>
    </row>
    <row r="7" spans="1:11" x14ac:dyDescent="0.2">
      <c r="A7" s="68" t="s">
        <v>33</v>
      </c>
      <c r="B7" s="68" t="s">
        <v>89</v>
      </c>
      <c r="C7" s="68" t="s">
        <v>104</v>
      </c>
      <c r="D7" s="69">
        <v>1</v>
      </c>
    </row>
    <row r="8" spans="1:11" x14ac:dyDescent="0.2">
      <c r="A8" s="68" t="s">
        <v>34</v>
      </c>
      <c r="B8" s="68" t="s">
        <v>89</v>
      </c>
      <c r="C8" s="68" t="s">
        <v>105</v>
      </c>
      <c r="D8" s="69">
        <v>18</v>
      </c>
    </row>
    <row r="9" spans="1:11" x14ac:dyDescent="0.2">
      <c r="A9" s="68" t="s">
        <v>34</v>
      </c>
      <c r="B9" s="68" t="s">
        <v>89</v>
      </c>
      <c r="C9" s="68" t="s">
        <v>101</v>
      </c>
      <c r="D9" s="69">
        <v>37</v>
      </c>
    </row>
    <row r="10" spans="1:11" x14ac:dyDescent="0.2">
      <c r="A10" s="68" t="s">
        <v>34</v>
      </c>
      <c r="B10" s="68" t="s">
        <v>89</v>
      </c>
      <c r="C10" s="68" t="s">
        <v>102</v>
      </c>
      <c r="D10" s="69">
        <v>19</v>
      </c>
    </row>
    <row r="11" spans="1:11" x14ac:dyDescent="0.2">
      <c r="A11" s="68" t="s">
        <v>34</v>
      </c>
      <c r="B11" s="68" t="s">
        <v>89</v>
      </c>
      <c r="C11" s="68" t="s">
        <v>104</v>
      </c>
      <c r="D11" s="69">
        <v>1</v>
      </c>
    </row>
    <row r="12" spans="1:11" x14ac:dyDescent="0.2">
      <c r="F12" t="s">
        <v>113</v>
      </c>
      <c r="J12" t="s">
        <v>106</v>
      </c>
    </row>
    <row r="13" spans="1:11" x14ac:dyDescent="0.2">
      <c r="A13" s="67" t="s">
        <v>3</v>
      </c>
      <c r="B13" s="67" t="s">
        <v>99</v>
      </c>
      <c r="C13" s="67" t="s">
        <v>111</v>
      </c>
      <c r="D13" s="67" t="s">
        <v>100</v>
      </c>
      <c r="F13" t="s">
        <v>0</v>
      </c>
      <c r="G13" s="70" t="s">
        <v>114</v>
      </c>
      <c r="H13" s="70" t="s">
        <v>115</v>
      </c>
      <c r="I13" s="70" t="s">
        <v>77</v>
      </c>
      <c r="J13" s="70" t="s">
        <v>114</v>
      </c>
      <c r="K13" s="70" t="s">
        <v>115</v>
      </c>
    </row>
    <row r="14" spans="1:11" x14ac:dyDescent="0.2">
      <c r="A14" s="68" t="s">
        <v>33</v>
      </c>
      <c r="B14" s="68" t="s">
        <v>101</v>
      </c>
      <c r="C14" s="68" t="s">
        <v>105</v>
      </c>
      <c r="D14" s="69">
        <v>7</v>
      </c>
      <c r="F14">
        <v>2001</v>
      </c>
      <c r="G14">
        <f>SUM(D15)</f>
        <v>32</v>
      </c>
      <c r="H14">
        <f>SUM(D16:D17)</f>
        <v>25</v>
      </c>
      <c r="I14">
        <f>SUM(G14:H14)</f>
        <v>57</v>
      </c>
      <c r="J14">
        <f>G14/I14*100</f>
        <v>56.140350877192979</v>
      </c>
      <c r="K14">
        <f>H14/I14*100</f>
        <v>43.859649122807014</v>
      </c>
    </row>
    <row r="15" spans="1:11" x14ac:dyDescent="0.2">
      <c r="A15" s="68" t="s">
        <v>33</v>
      </c>
      <c r="B15" s="68" t="s">
        <v>101</v>
      </c>
      <c r="C15" s="68" t="s">
        <v>102</v>
      </c>
      <c r="D15" s="69">
        <v>32</v>
      </c>
      <c r="F15">
        <v>2002</v>
      </c>
      <c r="G15">
        <f>SUM(D18,D23)</f>
        <v>33</v>
      </c>
      <c r="H15">
        <f>SUM(D19:D21,D24,D25,D26)</f>
        <v>20</v>
      </c>
      <c r="I15">
        <f>SUM(G15:H15)</f>
        <v>53</v>
      </c>
      <c r="J15">
        <f>G15/I15*100</f>
        <v>62.264150943396224</v>
      </c>
      <c r="K15">
        <f>H15/I15*100</f>
        <v>37.735849056603776</v>
      </c>
    </row>
    <row r="16" spans="1:11" x14ac:dyDescent="0.2">
      <c r="A16" s="68" t="s">
        <v>33</v>
      </c>
      <c r="B16" s="68" t="s">
        <v>101</v>
      </c>
      <c r="C16" s="68" t="s">
        <v>103</v>
      </c>
      <c r="D16" s="69">
        <v>19</v>
      </c>
    </row>
    <row r="17" spans="1:4" x14ac:dyDescent="0.2">
      <c r="A17" s="68" t="s">
        <v>33</v>
      </c>
      <c r="B17" s="68" t="s">
        <v>101</v>
      </c>
      <c r="C17" s="68" t="s">
        <v>104</v>
      </c>
      <c r="D17" s="69">
        <v>6</v>
      </c>
    </row>
    <row r="18" spans="1:4" x14ac:dyDescent="0.2">
      <c r="A18" s="68" t="s">
        <v>34</v>
      </c>
      <c r="B18" s="68" t="s">
        <v>105</v>
      </c>
      <c r="C18" s="68" t="s">
        <v>102</v>
      </c>
      <c r="D18" s="69">
        <v>14</v>
      </c>
    </row>
    <row r="19" spans="1:4" x14ac:dyDescent="0.2">
      <c r="A19" s="68" t="s">
        <v>34</v>
      </c>
      <c r="B19" s="68" t="s">
        <v>105</v>
      </c>
      <c r="C19" s="68" t="s">
        <v>103</v>
      </c>
      <c r="D19" s="69">
        <v>2</v>
      </c>
    </row>
    <row r="20" spans="1:4" x14ac:dyDescent="0.2">
      <c r="A20" s="68" t="s">
        <v>34</v>
      </c>
      <c r="B20" s="68" t="s">
        <v>105</v>
      </c>
      <c r="C20" s="68" t="s">
        <v>104</v>
      </c>
      <c r="D20" s="69">
        <v>1</v>
      </c>
    </row>
    <row r="21" spans="1:4" x14ac:dyDescent="0.2">
      <c r="A21" s="68" t="s">
        <v>34</v>
      </c>
      <c r="B21" s="68" t="s">
        <v>105</v>
      </c>
      <c r="C21" s="68" t="s">
        <v>112</v>
      </c>
      <c r="D21" s="69">
        <v>1</v>
      </c>
    </row>
    <row r="22" spans="1:4" x14ac:dyDescent="0.2">
      <c r="A22" s="68" t="s">
        <v>34</v>
      </c>
      <c r="B22" s="68" t="s">
        <v>101</v>
      </c>
      <c r="C22" s="68" t="s">
        <v>105</v>
      </c>
      <c r="D22" s="69">
        <v>2</v>
      </c>
    </row>
    <row r="23" spans="1:4" x14ac:dyDescent="0.2">
      <c r="A23" s="68" t="s">
        <v>34</v>
      </c>
      <c r="B23" s="68" t="s">
        <v>101</v>
      </c>
      <c r="C23" s="68" t="s">
        <v>102</v>
      </c>
      <c r="D23" s="69">
        <v>19</v>
      </c>
    </row>
    <row r="24" spans="1:4" x14ac:dyDescent="0.2">
      <c r="A24" s="68" t="s">
        <v>34</v>
      </c>
      <c r="B24" s="68" t="s">
        <v>101</v>
      </c>
      <c r="C24" s="68" t="s">
        <v>103</v>
      </c>
      <c r="D24" s="69">
        <v>10</v>
      </c>
    </row>
    <row r="25" spans="1:4" x14ac:dyDescent="0.2">
      <c r="A25" s="68" t="s">
        <v>34</v>
      </c>
      <c r="B25" s="68" t="s">
        <v>101</v>
      </c>
      <c r="C25" s="68" t="s">
        <v>104</v>
      </c>
      <c r="D25" s="69">
        <v>4</v>
      </c>
    </row>
    <row r="26" spans="1:4" x14ac:dyDescent="0.2">
      <c r="A26" s="68" t="s">
        <v>34</v>
      </c>
      <c r="B26" s="68" t="s">
        <v>101</v>
      </c>
      <c r="C26" s="68" t="s">
        <v>112</v>
      </c>
      <c r="D26" s="69">
        <v>2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8"/>
  <sheetViews>
    <sheetView topLeftCell="A187" workbookViewId="0">
      <selection activeCell="M37" sqref="M37"/>
    </sheetView>
  </sheetViews>
  <sheetFormatPr defaultRowHeight="12.75" x14ac:dyDescent="0.2"/>
  <cols>
    <col min="8" max="8" width="26.28515625" bestFit="1" customWidth="1"/>
    <col min="9" max="9" width="16.85546875" bestFit="1" customWidth="1"/>
    <col min="10" max="10" width="29" bestFit="1" customWidth="1"/>
  </cols>
  <sheetData>
    <row r="2" spans="1:5" x14ac:dyDescent="0.2">
      <c r="A2" t="s">
        <v>83</v>
      </c>
    </row>
    <row r="4" spans="1:5" x14ac:dyDescent="0.2">
      <c r="A4" t="s">
        <v>80</v>
      </c>
      <c r="B4" t="s">
        <v>85</v>
      </c>
      <c r="C4" s="64" t="s">
        <v>84</v>
      </c>
    </row>
    <row r="5" spans="1:5" x14ac:dyDescent="0.2">
      <c r="A5" t="s">
        <v>0</v>
      </c>
      <c r="B5" t="s">
        <v>82</v>
      </c>
      <c r="C5" s="64" t="s">
        <v>86</v>
      </c>
      <c r="D5" s="64" t="s">
        <v>87</v>
      </c>
      <c r="E5" s="15" t="s">
        <v>88</v>
      </c>
    </row>
    <row r="6" spans="1:5" x14ac:dyDescent="0.2">
      <c r="A6">
        <v>1992</v>
      </c>
      <c r="C6" s="15">
        <v>1992</v>
      </c>
      <c r="D6" s="15">
        <v>1989</v>
      </c>
      <c r="E6" s="66">
        <v>251287</v>
      </c>
    </row>
    <row r="7" spans="1:5" x14ac:dyDescent="0.2">
      <c r="A7">
        <v>1993</v>
      </c>
      <c r="C7" s="15">
        <v>1993</v>
      </c>
      <c r="D7" s="15">
        <v>1990</v>
      </c>
      <c r="E7" s="66">
        <v>206465</v>
      </c>
    </row>
    <row r="8" spans="1:5" x14ac:dyDescent="0.2">
      <c r="A8" t="s">
        <v>26</v>
      </c>
      <c r="B8">
        <v>13.755458515283841</v>
      </c>
      <c r="C8" s="15">
        <v>1994</v>
      </c>
      <c r="D8" s="15">
        <v>1991</v>
      </c>
      <c r="E8" s="66">
        <v>201534</v>
      </c>
    </row>
    <row r="9" spans="1:5" x14ac:dyDescent="0.2">
      <c r="A9" t="s">
        <v>27</v>
      </c>
      <c r="B9">
        <v>10.433884297520661</v>
      </c>
      <c r="C9" s="15">
        <v>1995</v>
      </c>
      <c r="D9" s="15">
        <v>1992</v>
      </c>
      <c r="E9" s="66">
        <v>220918</v>
      </c>
    </row>
    <row r="10" spans="1:5" x14ac:dyDescent="0.2">
      <c r="A10" t="s">
        <v>28</v>
      </c>
      <c r="B10">
        <v>0.13386880856760375</v>
      </c>
      <c r="C10" s="15">
        <v>1996</v>
      </c>
      <c r="D10" s="15">
        <v>1993</v>
      </c>
      <c r="E10" s="66">
        <v>193752</v>
      </c>
    </row>
    <row r="11" spans="1:5" x14ac:dyDescent="0.2">
      <c r="A11" t="s">
        <v>29</v>
      </c>
      <c r="B11">
        <v>0.16680567139282734</v>
      </c>
      <c r="C11" s="15">
        <v>1997</v>
      </c>
      <c r="D11" s="15">
        <v>1994</v>
      </c>
      <c r="E11" s="66">
        <v>211720</v>
      </c>
    </row>
    <row r="12" spans="1:5" x14ac:dyDescent="0.2">
      <c r="A12" t="s">
        <v>30</v>
      </c>
      <c r="B12">
        <v>0.27777777777777779</v>
      </c>
      <c r="C12" s="15">
        <v>1998</v>
      </c>
      <c r="D12" s="15">
        <v>1995</v>
      </c>
      <c r="E12" s="66">
        <v>184000</v>
      </c>
    </row>
    <row r="13" spans="1:5" x14ac:dyDescent="0.2">
      <c r="A13" t="s">
        <v>31</v>
      </c>
      <c r="B13">
        <v>0.24420024420024419</v>
      </c>
      <c r="C13" s="15">
        <v>1999</v>
      </c>
      <c r="D13" s="15">
        <v>1996</v>
      </c>
      <c r="E13" s="66">
        <v>233598</v>
      </c>
    </row>
    <row r="14" spans="1:5" x14ac:dyDescent="0.2">
      <c r="A14" t="s">
        <v>32</v>
      </c>
      <c r="B14">
        <v>0.32102728731942215</v>
      </c>
      <c r="C14" s="15">
        <v>2000</v>
      </c>
      <c r="D14" s="15">
        <v>1997</v>
      </c>
      <c r="E14" s="66">
        <v>225000</v>
      </c>
    </row>
    <row r="15" spans="1:5" x14ac:dyDescent="0.2">
      <c r="A15" t="s">
        <v>33</v>
      </c>
      <c r="B15">
        <v>6.9672131147540979</v>
      </c>
      <c r="C15" s="15">
        <v>2001</v>
      </c>
      <c r="D15" s="15">
        <v>1998</v>
      </c>
      <c r="E15" s="66">
        <v>249341</v>
      </c>
    </row>
    <row r="16" spans="1:5" x14ac:dyDescent="0.2">
      <c r="A16" t="s">
        <v>34</v>
      </c>
      <c r="B16">
        <v>16.326530612244898</v>
      </c>
      <c r="C16" s="15">
        <v>2002</v>
      </c>
      <c r="D16" s="65">
        <v>1999</v>
      </c>
      <c r="E16" s="66">
        <v>204774</v>
      </c>
    </row>
    <row r="17" spans="1:12" x14ac:dyDescent="0.2">
      <c r="A17" t="s">
        <v>35</v>
      </c>
      <c r="B17">
        <v>1.8518518518518516</v>
      </c>
      <c r="C17" s="15">
        <v>2003</v>
      </c>
      <c r="D17" s="65">
        <v>2000</v>
      </c>
      <c r="E17" s="66">
        <v>113915</v>
      </c>
    </row>
    <row r="18" spans="1:12" x14ac:dyDescent="0.2">
      <c r="A18" t="s">
        <v>36</v>
      </c>
      <c r="B18">
        <v>2.8795811518324608</v>
      </c>
      <c r="C18" s="15">
        <v>2004</v>
      </c>
      <c r="D18" s="65">
        <v>2001</v>
      </c>
      <c r="E18" s="66">
        <v>153360</v>
      </c>
    </row>
    <row r="19" spans="1:12" x14ac:dyDescent="0.2">
      <c r="A19" t="s">
        <v>37</v>
      </c>
      <c r="B19">
        <v>4.7619047619047619</v>
      </c>
      <c r="C19" s="15">
        <v>2005</v>
      </c>
      <c r="D19" s="65">
        <v>2002</v>
      </c>
      <c r="E19" s="66">
        <v>201171</v>
      </c>
    </row>
    <row r="20" spans="1:12" x14ac:dyDescent="0.2">
      <c r="A20" t="s">
        <v>38</v>
      </c>
      <c r="B20">
        <v>7.711757269279393</v>
      </c>
      <c r="C20" s="15">
        <v>2006</v>
      </c>
      <c r="D20" s="65">
        <v>2003</v>
      </c>
      <c r="E20" s="66">
        <v>185610</v>
      </c>
    </row>
    <row r="21" spans="1:12" x14ac:dyDescent="0.2">
      <c r="A21" t="s">
        <v>39</v>
      </c>
      <c r="B21">
        <v>0.54151624548736454</v>
      </c>
      <c r="C21" s="15">
        <v>2007</v>
      </c>
      <c r="D21" s="15">
        <v>2004</v>
      </c>
      <c r="E21" s="66">
        <v>189234</v>
      </c>
    </row>
    <row r="22" spans="1:12" x14ac:dyDescent="0.2">
      <c r="A22" t="s">
        <v>40</v>
      </c>
      <c r="B22">
        <v>1.9607843137254901</v>
      </c>
      <c r="C22" s="15">
        <v>2008</v>
      </c>
      <c r="D22" s="15">
        <v>2005</v>
      </c>
      <c r="E22" s="66">
        <v>80000</v>
      </c>
    </row>
    <row r="23" spans="1:12" x14ac:dyDescent="0.2">
      <c r="A23" t="s">
        <v>41</v>
      </c>
      <c r="B23">
        <v>34.542586750788644</v>
      </c>
      <c r="C23" s="15">
        <v>2009</v>
      </c>
      <c r="D23" s="65">
        <v>2006</v>
      </c>
      <c r="E23" s="66">
        <v>48745</v>
      </c>
    </row>
    <row r="24" spans="1:12" x14ac:dyDescent="0.2">
      <c r="A24" t="s">
        <v>42</v>
      </c>
      <c r="B24">
        <v>39.122807017543856</v>
      </c>
      <c r="C24" s="15">
        <v>2010</v>
      </c>
      <c r="D24" s="65">
        <v>2007</v>
      </c>
      <c r="E24" s="66">
        <v>71276</v>
      </c>
    </row>
    <row r="25" spans="1:12" x14ac:dyDescent="0.2">
      <c r="A25" t="s">
        <v>43</v>
      </c>
      <c r="B25">
        <v>36.820083682008367</v>
      </c>
      <c r="C25" s="15">
        <v>2011</v>
      </c>
      <c r="D25" s="65">
        <v>2008</v>
      </c>
      <c r="E25" s="66">
        <v>87713</v>
      </c>
    </row>
    <row r="26" spans="1:12" x14ac:dyDescent="0.2">
      <c r="A26" t="s">
        <v>45</v>
      </c>
      <c r="B26">
        <v>27.964601769911507</v>
      </c>
      <c r="C26" s="15">
        <v>2012</v>
      </c>
      <c r="D26" s="65">
        <v>2009</v>
      </c>
      <c r="E26" s="15">
        <v>82786</v>
      </c>
    </row>
    <row r="27" spans="1:12" x14ac:dyDescent="0.2">
      <c r="J27" s="15"/>
      <c r="K27" s="65"/>
      <c r="L27" s="15"/>
    </row>
    <row r="28" spans="1:12" x14ac:dyDescent="0.2">
      <c r="J28" s="15"/>
      <c r="K28" s="15"/>
      <c r="L28" s="15"/>
    </row>
    <row r="29" spans="1:12" x14ac:dyDescent="0.2">
      <c r="J29" s="15"/>
      <c r="K29" s="15"/>
      <c r="L29" s="15"/>
    </row>
    <row r="31" spans="1:12" x14ac:dyDescent="0.2">
      <c r="A31" t="s">
        <v>91</v>
      </c>
    </row>
    <row r="32" spans="1:12" x14ac:dyDescent="0.2">
      <c r="A32" s="12" t="s">
        <v>89</v>
      </c>
      <c r="B32" s="12"/>
      <c r="C32" s="12"/>
      <c r="D32" s="12"/>
      <c r="E32" s="12"/>
      <c r="F32" s="12"/>
      <c r="G32" s="12" t="s">
        <v>89</v>
      </c>
      <c r="H32" s="12" t="s">
        <v>90</v>
      </c>
      <c r="I32" s="12"/>
      <c r="J32" s="12"/>
    </row>
    <row r="33" spans="1:10" x14ac:dyDescent="0.2">
      <c r="A33" s="12" t="s">
        <v>0</v>
      </c>
      <c r="B33" s="12" t="s">
        <v>81</v>
      </c>
      <c r="C33" s="12" t="s">
        <v>77</v>
      </c>
      <c r="D33" s="12" t="s">
        <v>92</v>
      </c>
      <c r="E33" s="12"/>
      <c r="F33" s="12"/>
      <c r="G33" s="12" t="s">
        <v>0</v>
      </c>
      <c r="H33" s="12" t="s">
        <v>81</v>
      </c>
      <c r="I33" s="12" t="s">
        <v>77</v>
      </c>
      <c r="J33" s="12" t="s">
        <v>93</v>
      </c>
    </row>
    <row r="34" spans="1:10" x14ac:dyDescent="0.2">
      <c r="A34" s="12" t="s">
        <v>26</v>
      </c>
      <c r="B34" s="12">
        <v>0</v>
      </c>
      <c r="C34" s="12">
        <v>10</v>
      </c>
      <c r="D34" s="12">
        <v>0</v>
      </c>
      <c r="E34" s="12"/>
      <c r="F34" s="12"/>
      <c r="G34" s="12" t="s">
        <v>26</v>
      </c>
      <c r="H34" s="12">
        <v>0</v>
      </c>
      <c r="I34" s="12">
        <v>10</v>
      </c>
      <c r="J34" s="12">
        <v>0</v>
      </c>
    </row>
    <row r="35" spans="1:10" x14ac:dyDescent="0.2">
      <c r="A35" s="12" t="s">
        <v>27</v>
      </c>
      <c r="B35" s="12">
        <v>3</v>
      </c>
      <c r="C35" s="12">
        <v>10</v>
      </c>
      <c r="D35" s="12">
        <v>30</v>
      </c>
      <c r="E35" s="12"/>
      <c r="F35" s="12"/>
      <c r="G35" s="12" t="s">
        <v>27</v>
      </c>
      <c r="H35" s="12">
        <v>2</v>
      </c>
      <c r="I35" s="12">
        <v>10</v>
      </c>
      <c r="J35" s="12">
        <v>20</v>
      </c>
    </row>
    <row r="36" spans="1:10" x14ac:dyDescent="0.2">
      <c r="A36" s="12" t="s">
        <v>28</v>
      </c>
      <c r="B36" s="12">
        <v>3</v>
      </c>
      <c r="C36" s="12">
        <v>77</v>
      </c>
      <c r="D36" s="12">
        <v>3.8961038961038961</v>
      </c>
      <c r="E36" s="12"/>
      <c r="F36" s="12"/>
      <c r="G36" s="12" t="s">
        <v>28</v>
      </c>
      <c r="H36" s="12">
        <v>2</v>
      </c>
      <c r="I36" s="12">
        <v>77</v>
      </c>
      <c r="J36" s="12">
        <v>2.5974025974025974</v>
      </c>
    </row>
    <row r="37" spans="1:10" x14ac:dyDescent="0.2">
      <c r="A37" s="12" t="s">
        <v>29</v>
      </c>
      <c r="B37" s="12">
        <v>2</v>
      </c>
      <c r="C37" s="12">
        <v>33</v>
      </c>
      <c r="D37" s="12">
        <v>6.0606060606060606</v>
      </c>
      <c r="E37" s="12"/>
      <c r="F37" s="12"/>
      <c r="G37" s="12" t="s">
        <v>29</v>
      </c>
      <c r="H37" s="12">
        <v>1</v>
      </c>
      <c r="I37" s="12">
        <v>33</v>
      </c>
      <c r="J37" s="12">
        <v>3.0303030303030303</v>
      </c>
    </row>
    <row r="38" spans="1:10" x14ac:dyDescent="0.2">
      <c r="A38" s="12" t="s">
        <v>30</v>
      </c>
      <c r="B38" s="12">
        <v>7</v>
      </c>
      <c r="C38" s="12">
        <v>101</v>
      </c>
      <c r="D38" s="12">
        <v>6.9306930693069315</v>
      </c>
      <c r="E38" s="12"/>
      <c r="F38" s="12"/>
      <c r="G38" s="12" t="s">
        <v>30</v>
      </c>
      <c r="H38" s="12">
        <v>0</v>
      </c>
      <c r="I38" s="12">
        <v>101</v>
      </c>
      <c r="J38" s="12">
        <v>0</v>
      </c>
    </row>
    <row r="39" spans="1:10" x14ac:dyDescent="0.2">
      <c r="A39" s="12" t="s">
        <v>31</v>
      </c>
      <c r="B39" s="12">
        <v>3</v>
      </c>
      <c r="C39" s="12">
        <v>26</v>
      </c>
      <c r="D39" s="12">
        <v>11.538461538461538</v>
      </c>
      <c r="E39" s="12"/>
      <c r="F39" s="12"/>
      <c r="G39" s="12" t="s">
        <v>31</v>
      </c>
      <c r="H39" s="12">
        <v>0</v>
      </c>
      <c r="I39" s="12">
        <v>26</v>
      </c>
      <c r="J39" s="12">
        <v>0</v>
      </c>
    </row>
    <row r="40" spans="1:10" x14ac:dyDescent="0.2">
      <c r="A40" s="12" t="s">
        <v>32</v>
      </c>
      <c r="B40" s="12">
        <v>0</v>
      </c>
      <c r="C40" s="12">
        <v>23</v>
      </c>
      <c r="D40" s="12">
        <v>0</v>
      </c>
      <c r="E40" s="12"/>
      <c r="F40" s="12"/>
      <c r="G40" s="12" t="s">
        <v>32</v>
      </c>
      <c r="H40" s="12">
        <v>0</v>
      </c>
      <c r="I40" s="12">
        <v>23</v>
      </c>
      <c r="J40" s="12">
        <v>0</v>
      </c>
    </row>
    <row r="41" spans="1:10" x14ac:dyDescent="0.2">
      <c r="A41" s="12" t="s">
        <v>33</v>
      </c>
      <c r="B41" s="12">
        <v>1</v>
      </c>
      <c r="C41" s="12">
        <v>9</v>
      </c>
      <c r="D41" s="12">
        <v>11.111111111111111</v>
      </c>
      <c r="E41" s="12"/>
      <c r="F41" s="12"/>
      <c r="G41" s="12" t="s">
        <v>33</v>
      </c>
      <c r="H41" s="12">
        <v>1</v>
      </c>
      <c r="I41" s="12">
        <v>9</v>
      </c>
      <c r="J41" s="12">
        <v>11.111111111111111</v>
      </c>
    </row>
    <row r="42" spans="1:10" x14ac:dyDescent="0.2">
      <c r="A42" s="12" t="s">
        <v>34</v>
      </c>
      <c r="B42" s="12">
        <v>0</v>
      </c>
      <c r="C42" s="12">
        <v>6</v>
      </c>
      <c r="D42" s="12">
        <v>0</v>
      </c>
      <c r="E42" s="12"/>
      <c r="F42" s="12"/>
      <c r="G42" s="12" t="s">
        <v>34</v>
      </c>
      <c r="H42" s="12">
        <v>0</v>
      </c>
      <c r="I42" s="12">
        <v>6</v>
      </c>
      <c r="J42" s="12">
        <v>0</v>
      </c>
    </row>
    <row r="43" spans="1:10" x14ac:dyDescent="0.2">
      <c r="A43" s="12" t="s">
        <v>35</v>
      </c>
      <c r="B43" s="12">
        <v>2</v>
      </c>
      <c r="C43" s="12">
        <v>20</v>
      </c>
      <c r="D43" s="12">
        <v>10</v>
      </c>
      <c r="E43" s="12"/>
      <c r="F43" s="12"/>
      <c r="G43" s="12" t="s">
        <v>35</v>
      </c>
      <c r="H43" s="12">
        <v>1</v>
      </c>
      <c r="I43" s="12">
        <v>20</v>
      </c>
      <c r="J43" s="12">
        <v>5</v>
      </c>
    </row>
    <row r="44" spans="1:10" x14ac:dyDescent="0.2">
      <c r="A44" s="12" t="s">
        <v>36</v>
      </c>
      <c r="B44" s="12">
        <v>5</v>
      </c>
      <c r="C44" s="12">
        <v>125</v>
      </c>
      <c r="D44" s="12">
        <v>4</v>
      </c>
      <c r="E44" s="12"/>
      <c r="F44" s="12"/>
      <c r="G44" s="12" t="s">
        <v>36</v>
      </c>
      <c r="H44" s="12">
        <v>1</v>
      </c>
      <c r="I44" s="12">
        <v>125</v>
      </c>
      <c r="J44" s="12">
        <v>0.8</v>
      </c>
    </row>
    <row r="45" spans="1:10" x14ac:dyDescent="0.2">
      <c r="A45" s="12" t="s">
        <v>37</v>
      </c>
      <c r="B45" s="12">
        <v>2</v>
      </c>
      <c r="C45" s="12">
        <v>101</v>
      </c>
      <c r="D45" s="12">
        <v>1.9801980198019802</v>
      </c>
      <c r="E45" s="12"/>
      <c r="F45" s="12"/>
      <c r="G45" s="12" t="s">
        <v>37</v>
      </c>
      <c r="H45" s="12">
        <v>0</v>
      </c>
      <c r="I45" s="12">
        <v>101</v>
      </c>
      <c r="J45" s="12">
        <v>0</v>
      </c>
    </row>
    <row r="46" spans="1:10" x14ac:dyDescent="0.2">
      <c r="A46" s="12" t="s">
        <v>38</v>
      </c>
      <c r="B46" s="12">
        <v>4</v>
      </c>
      <c r="C46" s="12">
        <v>88</v>
      </c>
      <c r="D46" s="12">
        <v>4.5454545454545459</v>
      </c>
      <c r="E46" s="12"/>
      <c r="F46" s="12"/>
      <c r="G46" s="12" t="s">
        <v>38</v>
      </c>
      <c r="H46" s="12">
        <v>0</v>
      </c>
      <c r="I46" s="12">
        <v>88</v>
      </c>
      <c r="J46" s="12">
        <v>0</v>
      </c>
    </row>
    <row r="47" spans="1:10" x14ac:dyDescent="0.2">
      <c r="A47" s="12" t="s">
        <v>39</v>
      </c>
      <c r="B47" s="12">
        <v>1</v>
      </c>
      <c r="C47" s="12">
        <v>23</v>
      </c>
      <c r="D47" s="12">
        <v>4.3478260869565215</v>
      </c>
      <c r="E47" s="12"/>
      <c r="F47" s="12"/>
      <c r="G47" s="12" t="s">
        <v>39</v>
      </c>
      <c r="H47" s="12">
        <v>0</v>
      </c>
      <c r="I47" s="12">
        <v>23</v>
      </c>
      <c r="J47" s="12">
        <v>0</v>
      </c>
    </row>
    <row r="48" spans="1:10" x14ac:dyDescent="0.2">
      <c r="A48" s="12" t="s">
        <v>40</v>
      </c>
      <c r="B48" s="12">
        <v>0</v>
      </c>
      <c r="C48" s="12">
        <v>75</v>
      </c>
      <c r="D48" s="12">
        <v>0</v>
      </c>
      <c r="E48" s="12"/>
      <c r="F48" s="12"/>
      <c r="G48" s="12" t="s">
        <v>40</v>
      </c>
      <c r="H48" s="12">
        <v>0</v>
      </c>
      <c r="I48" s="12">
        <v>75</v>
      </c>
      <c r="J48" s="12">
        <v>0</v>
      </c>
    </row>
    <row r="49" spans="1:10" x14ac:dyDescent="0.2">
      <c r="A49" s="12" t="s">
        <v>41</v>
      </c>
      <c r="B49" s="12">
        <v>2</v>
      </c>
      <c r="C49" s="12">
        <v>68</v>
      </c>
      <c r="D49" s="12">
        <v>2.9411764705882351</v>
      </c>
      <c r="E49" s="12"/>
      <c r="F49" s="12"/>
      <c r="G49" s="12" t="s">
        <v>41</v>
      </c>
      <c r="H49" s="12">
        <v>2</v>
      </c>
      <c r="I49" s="12">
        <v>68</v>
      </c>
      <c r="J49" s="12">
        <v>2.9411764705882351</v>
      </c>
    </row>
    <row r="50" spans="1:10" x14ac:dyDescent="0.2">
      <c r="A50" s="12" t="s">
        <v>42</v>
      </c>
      <c r="B50" s="12">
        <v>0</v>
      </c>
      <c r="C50" s="12">
        <v>36</v>
      </c>
      <c r="D50" s="12">
        <v>0</v>
      </c>
      <c r="E50" s="12"/>
      <c r="F50" s="12"/>
      <c r="G50" s="12" t="s">
        <v>42</v>
      </c>
      <c r="H50" s="12">
        <v>0</v>
      </c>
      <c r="I50" s="12">
        <v>36</v>
      </c>
      <c r="J50" s="12">
        <v>0</v>
      </c>
    </row>
    <row r="51" spans="1:10" x14ac:dyDescent="0.2">
      <c r="A51" s="12" t="s">
        <v>43</v>
      </c>
      <c r="B51" s="12">
        <v>0</v>
      </c>
      <c r="C51" s="12">
        <v>14</v>
      </c>
      <c r="D51" s="12">
        <v>0</v>
      </c>
      <c r="E51" s="12"/>
      <c r="F51" s="12"/>
      <c r="G51" s="12" t="s">
        <v>43</v>
      </c>
      <c r="H51" s="12">
        <v>0</v>
      </c>
      <c r="I51" s="12">
        <v>14</v>
      </c>
      <c r="J51" s="12">
        <v>0</v>
      </c>
    </row>
    <row r="52" spans="1:10" x14ac:dyDescent="0.2">
      <c r="A52" s="12" t="s">
        <v>45</v>
      </c>
      <c r="B52" s="12">
        <v>1</v>
      </c>
      <c r="C52" s="12">
        <v>35</v>
      </c>
      <c r="D52" s="12">
        <v>2.8571428571428572</v>
      </c>
      <c r="E52" s="12"/>
      <c r="F52" s="12"/>
      <c r="G52" s="12" t="s">
        <v>45</v>
      </c>
      <c r="H52" s="12">
        <v>1</v>
      </c>
      <c r="I52" s="12">
        <v>35</v>
      </c>
      <c r="J52" s="12">
        <v>2.8571428571428572</v>
      </c>
    </row>
    <row r="77" spans="1:4" x14ac:dyDescent="0.2">
      <c r="A77" t="s">
        <v>94</v>
      </c>
    </row>
    <row r="78" spans="1:4" x14ac:dyDescent="0.2">
      <c r="A78" t="s">
        <v>95</v>
      </c>
    </row>
    <row r="79" spans="1:4" x14ac:dyDescent="0.2">
      <c r="A79" t="s">
        <v>0</v>
      </c>
      <c r="B79" t="s">
        <v>81</v>
      </c>
      <c r="C79" t="s">
        <v>77</v>
      </c>
      <c r="D79" t="s">
        <v>92</v>
      </c>
    </row>
    <row r="80" spans="1:4" x14ac:dyDescent="0.2">
      <c r="A80" t="s">
        <v>26</v>
      </c>
      <c r="B80">
        <v>0</v>
      </c>
      <c r="C80">
        <v>0</v>
      </c>
    </row>
    <row r="81" spans="1:4" x14ac:dyDescent="0.2">
      <c r="A81" t="s">
        <v>27</v>
      </c>
      <c r="B81">
        <v>0</v>
      </c>
      <c r="C81">
        <v>0</v>
      </c>
    </row>
    <row r="82" spans="1:4" x14ac:dyDescent="0.2">
      <c r="A82" t="s">
        <v>28</v>
      </c>
      <c r="B82">
        <v>0</v>
      </c>
      <c r="C82">
        <v>0</v>
      </c>
    </row>
    <row r="83" spans="1:4" x14ac:dyDescent="0.2">
      <c r="A83" t="s">
        <v>29</v>
      </c>
      <c r="B83">
        <v>0</v>
      </c>
      <c r="C83">
        <v>0</v>
      </c>
    </row>
    <row r="84" spans="1:4" x14ac:dyDescent="0.2">
      <c r="A84" t="s">
        <v>30</v>
      </c>
      <c r="B84">
        <v>2</v>
      </c>
      <c r="C84">
        <v>2</v>
      </c>
      <c r="D84">
        <v>100</v>
      </c>
    </row>
    <row r="85" spans="1:4" x14ac:dyDescent="0.2">
      <c r="A85" t="s">
        <v>31</v>
      </c>
      <c r="B85">
        <v>0</v>
      </c>
      <c r="C85">
        <v>0</v>
      </c>
    </row>
    <row r="86" spans="1:4" x14ac:dyDescent="0.2">
      <c r="A86" t="s">
        <v>32</v>
      </c>
      <c r="B86">
        <v>0</v>
      </c>
      <c r="C86">
        <v>0</v>
      </c>
    </row>
    <row r="87" spans="1:4" x14ac:dyDescent="0.2">
      <c r="A87" t="s">
        <v>33</v>
      </c>
      <c r="B87">
        <v>0</v>
      </c>
      <c r="C87">
        <v>1</v>
      </c>
      <c r="D87">
        <v>0</v>
      </c>
    </row>
    <row r="88" spans="1:4" x14ac:dyDescent="0.2">
      <c r="A88" t="s">
        <v>34</v>
      </c>
      <c r="B88">
        <v>2</v>
      </c>
      <c r="C88">
        <v>2</v>
      </c>
      <c r="D88">
        <v>100</v>
      </c>
    </row>
    <row r="89" spans="1:4" x14ac:dyDescent="0.2">
      <c r="A89" t="s">
        <v>35</v>
      </c>
      <c r="B89">
        <v>3</v>
      </c>
      <c r="C89">
        <v>5</v>
      </c>
      <c r="D89">
        <v>60</v>
      </c>
    </row>
    <row r="90" spans="1:4" x14ac:dyDescent="0.2">
      <c r="A90" t="s">
        <v>36</v>
      </c>
      <c r="B90">
        <v>0</v>
      </c>
      <c r="C90">
        <v>0</v>
      </c>
    </row>
    <row r="91" spans="1:4" x14ac:dyDescent="0.2">
      <c r="A91" t="s">
        <v>37</v>
      </c>
      <c r="B91">
        <v>16</v>
      </c>
      <c r="C91">
        <v>16</v>
      </c>
      <c r="D91">
        <v>100</v>
      </c>
    </row>
    <row r="92" spans="1:4" x14ac:dyDescent="0.2">
      <c r="A92" t="s">
        <v>38</v>
      </c>
      <c r="B92">
        <v>76</v>
      </c>
      <c r="C92">
        <v>89</v>
      </c>
      <c r="D92">
        <v>85.393258426966284</v>
      </c>
    </row>
    <row r="93" spans="1:4" x14ac:dyDescent="0.2">
      <c r="A93" t="s">
        <v>39</v>
      </c>
      <c r="B93">
        <v>68</v>
      </c>
      <c r="C93">
        <v>75</v>
      </c>
      <c r="D93">
        <v>90.666666666666657</v>
      </c>
    </row>
    <row r="94" spans="1:4" x14ac:dyDescent="0.2">
      <c r="A94" t="s">
        <v>40</v>
      </c>
      <c r="B94">
        <v>59</v>
      </c>
      <c r="C94">
        <v>84</v>
      </c>
      <c r="D94">
        <v>70.238095238095227</v>
      </c>
    </row>
    <row r="95" spans="1:4" x14ac:dyDescent="0.2">
      <c r="A95" t="s">
        <v>41</v>
      </c>
      <c r="B95">
        <v>81</v>
      </c>
      <c r="C95">
        <v>115</v>
      </c>
      <c r="D95">
        <v>70.434782608695656</v>
      </c>
    </row>
    <row r="96" spans="1:4" x14ac:dyDescent="0.2">
      <c r="A96" t="s">
        <v>42</v>
      </c>
      <c r="B96">
        <v>19</v>
      </c>
      <c r="C96">
        <v>38</v>
      </c>
      <c r="D96">
        <v>50</v>
      </c>
    </row>
    <row r="97" spans="1:10" x14ac:dyDescent="0.2">
      <c r="A97" t="s">
        <v>43</v>
      </c>
      <c r="B97">
        <v>7</v>
      </c>
      <c r="C97">
        <v>11</v>
      </c>
      <c r="D97">
        <v>63.636363636363633</v>
      </c>
    </row>
    <row r="98" spans="1:10" x14ac:dyDescent="0.2">
      <c r="A98" t="s">
        <v>45</v>
      </c>
      <c r="B98">
        <v>12</v>
      </c>
      <c r="C98">
        <v>22</v>
      </c>
      <c r="D98">
        <v>54.54545454545454</v>
      </c>
    </row>
    <row r="100" spans="1:10" x14ac:dyDescent="0.2">
      <c r="A100" t="s">
        <v>96</v>
      </c>
    </row>
    <row r="101" spans="1:10" x14ac:dyDescent="0.2">
      <c r="A101" t="s">
        <v>89</v>
      </c>
      <c r="G101" t="s">
        <v>89</v>
      </c>
      <c r="H101" t="s">
        <v>90</v>
      </c>
    </row>
    <row r="102" spans="1:10" x14ac:dyDescent="0.2">
      <c r="A102" t="s">
        <v>0</v>
      </c>
      <c r="B102" t="s">
        <v>81</v>
      </c>
      <c r="C102" t="s">
        <v>77</v>
      </c>
      <c r="D102" t="s">
        <v>92</v>
      </c>
      <c r="G102" t="s">
        <v>0</v>
      </c>
      <c r="H102" t="s">
        <v>81</v>
      </c>
      <c r="I102" t="s">
        <v>77</v>
      </c>
      <c r="J102" t="s">
        <v>93</v>
      </c>
    </row>
    <row r="103" spans="1:10" x14ac:dyDescent="0.2">
      <c r="A103" t="s">
        <v>26</v>
      </c>
      <c r="B103">
        <v>9</v>
      </c>
      <c r="C103">
        <v>88</v>
      </c>
      <c r="D103">
        <v>10.227272727272728</v>
      </c>
      <c r="G103" t="s">
        <v>26</v>
      </c>
      <c r="H103">
        <v>2</v>
      </c>
      <c r="I103">
        <v>88</v>
      </c>
      <c r="J103">
        <v>2.2727272727272729</v>
      </c>
    </row>
    <row r="104" spans="1:10" x14ac:dyDescent="0.2">
      <c r="A104" t="s">
        <v>27</v>
      </c>
      <c r="B104">
        <v>36</v>
      </c>
      <c r="C104">
        <v>243</v>
      </c>
      <c r="D104">
        <v>14.814814814814813</v>
      </c>
      <c r="G104" t="s">
        <v>27</v>
      </c>
      <c r="H104">
        <v>13</v>
      </c>
      <c r="I104">
        <v>243</v>
      </c>
      <c r="J104">
        <v>5.3497942386831276</v>
      </c>
    </row>
    <row r="105" spans="1:10" x14ac:dyDescent="0.2">
      <c r="A105" t="s">
        <v>28</v>
      </c>
      <c r="B105">
        <v>2</v>
      </c>
      <c r="C105">
        <v>25</v>
      </c>
      <c r="D105">
        <v>8</v>
      </c>
      <c r="G105" t="s">
        <v>28</v>
      </c>
      <c r="H105">
        <v>1</v>
      </c>
      <c r="I105">
        <v>25</v>
      </c>
      <c r="J105">
        <v>4</v>
      </c>
    </row>
    <row r="106" spans="1:10" x14ac:dyDescent="0.2">
      <c r="A106" t="s">
        <v>29</v>
      </c>
      <c r="B106">
        <v>15</v>
      </c>
      <c r="C106">
        <v>127</v>
      </c>
      <c r="D106">
        <v>11.811023622047244</v>
      </c>
      <c r="G106" t="s">
        <v>29</v>
      </c>
      <c r="H106">
        <v>4</v>
      </c>
      <c r="I106">
        <v>127</v>
      </c>
      <c r="J106">
        <v>3.1496062992125982</v>
      </c>
    </row>
    <row r="107" spans="1:10" x14ac:dyDescent="0.2">
      <c r="A107" t="s">
        <v>30</v>
      </c>
      <c r="B107">
        <v>13</v>
      </c>
      <c r="C107">
        <v>57</v>
      </c>
      <c r="D107">
        <v>22.807017543859647</v>
      </c>
      <c r="G107" t="s">
        <v>30</v>
      </c>
      <c r="H107">
        <v>0</v>
      </c>
      <c r="I107">
        <v>57</v>
      </c>
      <c r="J107">
        <v>0</v>
      </c>
    </row>
    <row r="108" spans="1:10" x14ac:dyDescent="0.2">
      <c r="A108" t="s">
        <v>31</v>
      </c>
      <c r="B108">
        <v>18</v>
      </c>
      <c r="C108">
        <v>68</v>
      </c>
      <c r="D108">
        <v>26.47058823529412</v>
      </c>
      <c r="G108" t="s">
        <v>31</v>
      </c>
      <c r="H108">
        <v>1</v>
      </c>
      <c r="I108">
        <v>68</v>
      </c>
      <c r="J108">
        <v>1.4705882352941175</v>
      </c>
    </row>
    <row r="109" spans="1:10" x14ac:dyDescent="0.2">
      <c r="A109" t="s">
        <v>32</v>
      </c>
      <c r="B109">
        <v>17</v>
      </c>
      <c r="C109">
        <v>82</v>
      </c>
      <c r="D109">
        <v>20.73170731707317</v>
      </c>
      <c r="G109" t="s">
        <v>32</v>
      </c>
      <c r="H109">
        <v>1</v>
      </c>
      <c r="I109">
        <v>82</v>
      </c>
      <c r="J109">
        <v>1.2195121951219512</v>
      </c>
    </row>
    <row r="110" spans="1:10" x14ac:dyDescent="0.2">
      <c r="A110" t="s">
        <v>33</v>
      </c>
      <c r="B110">
        <v>25</v>
      </c>
      <c r="C110">
        <v>71</v>
      </c>
      <c r="D110">
        <v>35.2112676056338</v>
      </c>
      <c r="G110" t="s">
        <v>33</v>
      </c>
      <c r="H110">
        <v>7</v>
      </c>
      <c r="I110">
        <v>71</v>
      </c>
      <c r="J110">
        <v>9.8591549295774641</v>
      </c>
    </row>
    <row r="111" spans="1:10" x14ac:dyDescent="0.2">
      <c r="A111" t="s">
        <v>34</v>
      </c>
      <c r="B111">
        <v>2</v>
      </c>
      <c r="C111">
        <v>24</v>
      </c>
      <c r="D111">
        <v>8.3333333333333321</v>
      </c>
      <c r="G111" t="s">
        <v>34</v>
      </c>
      <c r="H111">
        <v>0</v>
      </c>
      <c r="I111">
        <v>24</v>
      </c>
      <c r="J111">
        <v>0</v>
      </c>
    </row>
    <row r="112" spans="1:10" x14ac:dyDescent="0.2">
      <c r="A112" t="s">
        <v>35</v>
      </c>
      <c r="B112">
        <v>0</v>
      </c>
      <c r="C112">
        <v>1</v>
      </c>
      <c r="D112">
        <v>0</v>
      </c>
      <c r="G112" t="s">
        <v>35</v>
      </c>
      <c r="H112">
        <v>0</v>
      </c>
      <c r="I112">
        <v>1</v>
      </c>
      <c r="J112">
        <v>0</v>
      </c>
    </row>
    <row r="113" spans="1:10" x14ac:dyDescent="0.2">
      <c r="A113" t="s">
        <v>36</v>
      </c>
      <c r="B113">
        <v>9</v>
      </c>
      <c r="C113">
        <v>32</v>
      </c>
      <c r="D113">
        <v>28.125</v>
      </c>
      <c r="G113" t="s">
        <v>36</v>
      </c>
      <c r="H113">
        <v>1</v>
      </c>
      <c r="I113">
        <v>32</v>
      </c>
      <c r="J113">
        <v>3.125</v>
      </c>
    </row>
    <row r="114" spans="1:10" x14ac:dyDescent="0.2">
      <c r="A114" t="s">
        <v>37</v>
      </c>
      <c r="B114">
        <v>2</v>
      </c>
      <c r="C114">
        <v>29</v>
      </c>
      <c r="D114">
        <v>6.8965517241379306</v>
      </c>
      <c r="G114" t="s">
        <v>37</v>
      </c>
      <c r="H114">
        <v>0</v>
      </c>
      <c r="I114">
        <v>29</v>
      </c>
      <c r="J114">
        <v>0</v>
      </c>
    </row>
    <row r="115" spans="1:10" x14ac:dyDescent="0.2">
      <c r="A115" t="s">
        <v>38</v>
      </c>
      <c r="B115">
        <v>0</v>
      </c>
      <c r="C115">
        <v>32</v>
      </c>
      <c r="D115">
        <v>0</v>
      </c>
      <c r="G115" t="s">
        <v>38</v>
      </c>
      <c r="H115">
        <v>0</v>
      </c>
      <c r="I115">
        <v>32</v>
      </c>
      <c r="J115">
        <v>0</v>
      </c>
    </row>
    <row r="116" spans="1:10" x14ac:dyDescent="0.2">
      <c r="A116" t="s">
        <v>39</v>
      </c>
      <c r="B116">
        <v>0</v>
      </c>
      <c r="C116">
        <v>21</v>
      </c>
      <c r="D116">
        <v>0</v>
      </c>
      <c r="G116" t="s">
        <v>39</v>
      </c>
      <c r="H116">
        <v>0</v>
      </c>
      <c r="I116">
        <v>21</v>
      </c>
      <c r="J116">
        <v>0</v>
      </c>
    </row>
    <row r="117" spans="1:10" x14ac:dyDescent="0.2">
      <c r="A117" t="s">
        <v>40</v>
      </c>
      <c r="B117">
        <v>0</v>
      </c>
      <c r="C117">
        <v>18</v>
      </c>
      <c r="D117">
        <v>0</v>
      </c>
      <c r="G117" t="s">
        <v>40</v>
      </c>
      <c r="H117">
        <v>0</v>
      </c>
      <c r="I117">
        <v>18</v>
      </c>
      <c r="J117">
        <v>0</v>
      </c>
    </row>
    <row r="118" spans="1:10" x14ac:dyDescent="0.2">
      <c r="A118" t="s">
        <v>41</v>
      </c>
      <c r="B118">
        <v>0</v>
      </c>
      <c r="C118">
        <v>20</v>
      </c>
      <c r="D118">
        <v>0</v>
      </c>
      <c r="G118" t="s">
        <v>41</v>
      </c>
      <c r="H118">
        <v>0</v>
      </c>
      <c r="I118">
        <v>20</v>
      </c>
      <c r="J118">
        <v>0</v>
      </c>
    </row>
    <row r="119" spans="1:10" x14ac:dyDescent="0.2">
      <c r="A119" t="s">
        <v>42</v>
      </c>
      <c r="B119">
        <v>1</v>
      </c>
      <c r="C119">
        <v>25</v>
      </c>
      <c r="D119">
        <v>4</v>
      </c>
      <c r="G119" t="s">
        <v>42</v>
      </c>
      <c r="H119">
        <v>1</v>
      </c>
      <c r="I119">
        <v>25</v>
      </c>
      <c r="J119">
        <v>4</v>
      </c>
    </row>
    <row r="120" spans="1:10" x14ac:dyDescent="0.2">
      <c r="A120" t="s">
        <v>43</v>
      </c>
      <c r="B120">
        <v>0</v>
      </c>
      <c r="C120">
        <v>6</v>
      </c>
      <c r="D120">
        <v>0</v>
      </c>
      <c r="G120" t="s">
        <v>43</v>
      </c>
      <c r="H120">
        <v>0</v>
      </c>
      <c r="I120">
        <v>6</v>
      </c>
      <c r="J120">
        <v>0</v>
      </c>
    </row>
    <row r="121" spans="1:10" x14ac:dyDescent="0.2">
      <c r="A121" t="s">
        <v>45</v>
      </c>
      <c r="B121">
        <v>1</v>
      </c>
      <c r="C121">
        <v>69</v>
      </c>
      <c r="D121">
        <v>1.4492753623188406</v>
      </c>
      <c r="G121" t="s">
        <v>45</v>
      </c>
      <c r="H121">
        <v>1</v>
      </c>
      <c r="I121">
        <v>69</v>
      </c>
      <c r="J121">
        <v>1.4492753623188406</v>
      </c>
    </row>
    <row r="147" spans="1:4" x14ac:dyDescent="0.2">
      <c r="A147" t="s">
        <v>97</v>
      </c>
    </row>
    <row r="148" spans="1:4" x14ac:dyDescent="0.2">
      <c r="A148" t="s">
        <v>95</v>
      </c>
    </row>
    <row r="149" spans="1:4" x14ac:dyDescent="0.2">
      <c r="A149" t="s">
        <v>0</v>
      </c>
      <c r="B149" t="s">
        <v>81</v>
      </c>
      <c r="C149" t="s">
        <v>77</v>
      </c>
      <c r="D149" t="s">
        <v>92</v>
      </c>
    </row>
    <row r="150" spans="1:4" x14ac:dyDescent="0.2">
      <c r="A150" t="s">
        <v>26</v>
      </c>
      <c r="B150">
        <v>0</v>
      </c>
      <c r="C150">
        <v>0</v>
      </c>
      <c r="D150">
        <v>0</v>
      </c>
    </row>
    <row r="151" spans="1:4" x14ac:dyDescent="0.2">
      <c r="A151" t="s">
        <v>27</v>
      </c>
      <c r="B151">
        <v>45</v>
      </c>
      <c r="C151">
        <v>59</v>
      </c>
      <c r="D151">
        <v>76.271186440677965</v>
      </c>
    </row>
    <row r="152" spans="1:4" x14ac:dyDescent="0.2">
      <c r="A152" t="s">
        <v>28</v>
      </c>
      <c r="B152">
        <v>0</v>
      </c>
      <c r="C152">
        <v>0</v>
      </c>
      <c r="D152">
        <v>0</v>
      </c>
    </row>
    <row r="153" spans="1:4" x14ac:dyDescent="0.2">
      <c r="A153" t="s">
        <v>29</v>
      </c>
      <c r="B153">
        <v>0</v>
      </c>
      <c r="C153">
        <v>0</v>
      </c>
      <c r="D153">
        <v>0</v>
      </c>
    </row>
    <row r="154" spans="1:4" x14ac:dyDescent="0.2">
      <c r="A154" t="s">
        <v>30</v>
      </c>
      <c r="B154">
        <v>106</v>
      </c>
      <c r="C154">
        <v>112</v>
      </c>
      <c r="D154">
        <v>94.642857142857139</v>
      </c>
    </row>
    <row r="155" spans="1:4" x14ac:dyDescent="0.2">
      <c r="A155" t="s">
        <v>31</v>
      </c>
      <c r="B155">
        <v>61</v>
      </c>
      <c r="C155">
        <v>66</v>
      </c>
      <c r="D155">
        <v>92.424242424242422</v>
      </c>
    </row>
    <row r="156" spans="1:4" x14ac:dyDescent="0.2">
      <c r="A156" t="s">
        <v>32</v>
      </c>
      <c r="B156">
        <v>54</v>
      </c>
      <c r="C156">
        <v>64</v>
      </c>
      <c r="D156">
        <v>84.375</v>
      </c>
    </row>
    <row r="157" spans="1:4" x14ac:dyDescent="0.2">
      <c r="A157" t="s">
        <v>33</v>
      </c>
      <c r="B157">
        <v>63</v>
      </c>
      <c r="C157">
        <v>71</v>
      </c>
      <c r="D157">
        <v>88.732394366197184</v>
      </c>
    </row>
    <row r="158" spans="1:4" x14ac:dyDescent="0.2">
      <c r="A158" t="s">
        <v>34</v>
      </c>
      <c r="B158">
        <v>12</v>
      </c>
      <c r="C158">
        <v>17</v>
      </c>
      <c r="D158">
        <v>70.588235294117652</v>
      </c>
    </row>
    <row r="159" spans="1:4" x14ac:dyDescent="0.2">
      <c r="A159" t="s">
        <v>35</v>
      </c>
      <c r="B159">
        <v>1</v>
      </c>
      <c r="C159">
        <v>1</v>
      </c>
      <c r="D159">
        <v>100</v>
      </c>
    </row>
    <row r="160" spans="1:4" x14ac:dyDescent="0.2">
      <c r="A160" t="s">
        <v>36</v>
      </c>
      <c r="B160">
        <v>42</v>
      </c>
      <c r="C160">
        <v>51</v>
      </c>
      <c r="D160">
        <v>82.35294117647058</v>
      </c>
    </row>
    <row r="161" spans="1:4" x14ac:dyDescent="0.2">
      <c r="A161" t="s">
        <v>37</v>
      </c>
      <c r="B161">
        <v>65</v>
      </c>
      <c r="C161">
        <v>92</v>
      </c>
      <c r="D161">
        <v>70.652173913043484</v>
      </c>
    </row>
    <row r="162" spans="1:4" x14ac:dyDescent="0.2">
      <c r="A162" t="s">
        <v>38</v>
      </c>
      <c r="B162">
        <v>50</v>
      </c>
      <c r="C162">
        <v>74</v>
      </c>
      <c r="D162">
        <v>67.567567567567565</v>
      </c>
    </row>
    <row r="163" spans="1:4" x14ac:dyDescent="0.2">
      <c r="A163" t="s">
        <v>39</v>
      </c>
      <c r="B163">
        <v>39</v>
      </c>
      <c r="C163">
        <v>48</v>
      </c>
      <c r="D163">
        <v>81.25</v>
      </c>
    </row>
    <row r="164" spans="1:4" x14ac:dyDescent="0.2">
      <c r="A164" t="s">
        <v>40</v>
      </c>
      <c r="B164">
        <v>53</v>
      </c>
      <c r="C164">
        <v>78</v>
      </c>
      <c r="D164">
        <v>67.948717948717956</v>
      </c>
    </row>
    <row r="165" spans="1:4" x14ac:dyDescent="0.2">
      <c r="A165" t="s">
        <v>41</v>
      </c>
      <c r="B165">
        <v>68</v>
      </c>
      <c r="C165">
        <v>94</v>
      </c>
      <c r="D165">
        <v>72.340425531914903</v>
      </c>
    </row>
    <row r="166" spans="1:4" x14ac:dyDescent="0.2">
      <c r="A166" t="s">
        <v>42</v>
      </c>
      <c r="B166">
        <v>53</v>
      </c>
      <c r="C166">
        <v>83</v>
      </c>
      <c r="D166">
        <v>63.855421686746979</v>
      </c>
    </row>
    <row r="167" spans="1:4" x14ac:dyDescent="0.2">
      <c r="A167" t="s">
        <v>43</v>
      </c>
      <c r="B167">
        <v>9</v>
      </c>
      <c r="C167">
        <v>20</v>
      </c>
      <c r="D167">
        <v>45</v>
      </c>
    </row>
    <row r="168" spans="1:4" x14ac:dyDescent="0.2">
      <c r="A168" t="s">
        <v>45</v>
      </c>
      <c r="B168">
        <v>8</v>
      </c>
      <c r="C168">
        <v>45</v>
      </c>
      <c r="D168">
        <v>17.777777777777779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N33" sqref="N33"/>
    </sheetView>
  </sheetViews>
  <sheetFormatPr defaultRowHeight="12.75" x14ac:dyDescent="0.2"/>
  <sheetData>
    <row r="1" spans="1:3" x14ac:dyDescent="0.2">
      <c r="B1" t="s">
        <v>13</v>
      </c>
    </row>
    <row r="2" spans="1:3" x14ac:dyDescent="0.2">
      <c r="A2" s="64"/>
      <c r="B2" s="64" t="s">
        <v>46</v>
      </c>
      <c r="C2" t="s">
        <v>79</v>
      </c>
    </row>
    <row r="3" spans="1:3" x14ac:dyDescent="0.2">
      <c r="A3" s="15">
        <v>1988</v>
      </c>
      <c r="B3" s="62">
        <v>14.972919999999998</v>
      </c>
      <c r="C3" s="15"/>
    </row>
    <row r="4" spans="1:3" x14ac:dyDescent="0.2">
      <c r="A4" s="15">
        <v>1989</v>
      </c>
      <c r="B4" s="62">
        <v>14.03314</v>
      </c>
      <c r="C4" s="62"/>
    </row>
    <row r="5" spans="1:3" x14ac:dyDescent="0.2">
      <c r="A5" s="15">
        <v>1990</v>
      </c>
      <c r="B5" s="62">
        <v>15.281639999999998</v>
      </c>
      <c r="C5" s="15"/>
    </row>
    <row r="6" spans="1:3" x14ac:dyDescent="0.2">
      <c r="A6" s="15">
        <v>1991</v>
      </c>
      <c r="B6" s="62">
        <v>15.92632</v>
      </c>
      <c r="C6" s="62"/>
    </row>
    <row r="7" spans="1:3" x14ac:dyDescent="0.2">
      <c r="A7" s="15">
        <v>1992</v>
      </c>
      <c r="B7" s="62">
        <v>16.498360000000002</v>
      </c>
    </row>
    <row r="8" spans="1:3" x14ac:dyDescent="0.2">
      <c r="A8" s="15">
        <v>1993</v>
      </c>
      <c r="B8" s="62">
        <v>16.021660000000001</v>
      </c>
    </row>
    <row r="9" spans="1:3" x14ac:dyDescent="0.2">
      <c r="A9" s="15">
        <v>1994</v>
      </c>
      <c r="B9" s="62">
        <v>12.775559999999999</v>
      </c>
    </row>
    <row r="10" spans="1:3" x14ac:dyDescent="0.2">
      <c r="A10" s="15">
        <v>1995</v>
      </c>
      <c r="B10" s="62">
        <v>13.665400000000002</v>
      </c>
    </row>
    <row r="11" spans="1:3" x14ac:dyDescent="0.2">
      <c r="A11" s="15">
        <v>1996</v>
      </c>
      <c r="B11" s="62">
        <v>14.29646</v>
      </c>
      <c r="C11" s="62">
        <v>14.31</v>
      </c>
    </row>
    <row r="12" spans="1:3" x14ac:dyDescent="0.2">
      <c r="A12" s="15">
        <v>1997</v>
      </c>
      <c r="B12" s="62">
        <v>13.847</v>
      </c>
      <c r="C12" s="62">
        <v>10.369</v>
      </c>
    </row>
    <row r="13" spans="1:3" x14ac:dyDescent="0.2">
      <c r="A13" s="15">
        <v>1998</v>
      </c>
      <c r="B13" s="62">
        <v>10.986799999999999</v>
      </c>
      <c r="C13" s="62">
        <v>9.6790000000000003</v>
      </c>
    </row>
    <row r="14" spans="1:3" x14ac:dyDescent="0.2">
      <c r="A14" s="15">
        <v>1999</v>
      </c>
      <c r="B14" s="62">
        <v>13.896940000000001</v>
      </c>
      <c r="C14" s="62">
        <v>11.712999999999999</v>
      </c>
    </row>
    <row r="15" spans="1:3" x14ac:dyDescent="0.2">
      <c r="A15" s="15">
        <v>2000</v>
      </c>
      <c r="B15" s="62">
        <v>13.60638</v>
      </c>
      <c r="C15" s="62">
        <v>11.84</v>
      </c>
    </row>
    <row r="16" spans="1:3" x14ac:dyDescent="0.2">
      <c r="A16" s="15">
        <v>2001</v>
      </c>
      <c r="B16" s="62">
        <v>12.870900000000001</v>
      </c>
      <c r="C16" s="62">
        <v>12.048999999999999</v>
      </c>
    </row>
    <row r="17" spans="1:5" x14ac:dyDescent="0.2">
      <c r="A17" s="15">
        <v>2002</v>
      </c>
      <c r="B17" s="62">
        <v>11.903879999999999</v>
      </c>
      <c r="C17" s="62">
        <v>10.941000000000001</v>
      </c>
    </row>
    <row r="18" spans="1:5" x14ac:dyDescent="0.2">
      <c r="A18" s="15">
        <v>2003</v>
      </c>
      <c r="B18" s="62">
        <v>9.8064000000000018</v>
      </c>
      <c r="C18" s="62">
        <v>8.6989999999999998</v>
      </c>
    </row>
    <row r="19" spans="1:5" x14ac:dyDescent="0.2">
      <c r="A19" s="15">
        <v>2004</v>
      </c>
      <c r="B19" s="62">
        <v>9.143559999999999</v>
      </c>
      <c r="C19" s="62">
        <v>11.504</v>
      </c>
    </row>
    <row r="20" spans="1:5" x14ac:dyDescent="0.2">
      <c r="A20" s="15">
        <v>2005</v>
      </c>
      <c r="B20" s="62">
        <v>10.57366</v>
      </c>
      <c r="C20" s="62">
        <v>6.7460000000000004</v>
      </c>
    </row>
    <row r="21" spans="1:5" x14ac:dyDescent="0.2">
      <c r="A21" s="15">
        <v>2006</v>
      </c>
      <c r="B21" s="62">
        <v>10.873299999999999</v>
      </c>
      <c r="C21" s="62">
        <v>8.2899999999999991</v>
      </c>
      <c r="D21" s="62"/>
      <c r="E21" s="15"/>
    </row>
    <row r="22" spans="1:5" x14ac:dyDescent="0.2">
      <c r="A22" s="15">
        <v>2007</v>
      </c>
      <c r="B22" s="62">
        <v>9.0709199999999992</v>
      </c>
      <c r="C22" s="62">
        <v>8.0630000000000006</v>
      </c>
      <c r="D22" s="62"/>
      <c r="E22" s="15"/>
    </row>
    <row r="23" spans="1:5" x14ac:dyDescent="0.2">
      <c r="A23" s="15">
        <v>2008</v>
      </c>
      <c r="B23" s="62">
        <v>10.187760000000001</v>
      </c>
      <c r="C23" s="62">
        <v>7.8540000000000001</v>
      </c>
      <c r="D23" s="62"/>
      <c r="E23" s="15"/>
    </row>
    <row r="24" spans="1:5" x14ac:dyDescent="0.2">
      <c r="A24" s="15">
        <v>2009</v>
      </c>
      <c r="B24" s="62">
        <v>9.8290999999999986</v>
      </c>
      <c r="C24" s="62">
        <v>7.609</v>
      </c>
      <c r="D24" s="62"/>
      <c r="E24" s="15"/>
    </row>
    <row r="25" spans="1:5" x14ac:dyDescent="0.2">
      <c r="A25" s="15">
        <v>2010</v>
      </c>
      <c r="B25" s="62">
        <v>8.7394999999999996</v>
      </c>
      <c r="C25" s="62">
        <v>8.1359999999999992</v>
      </c>
      <c r="D25" s="15"/>
      <c r="E25" s="15"/>
    </row>
    <row r="26" spans="1:5" x14ac:dyDescent="0.2">
      <c r="A26" s="15">
        <v>2011</v>
      </c>
      <c r="B26" s="62">
        <v>9.6066399999999987</v>
      </c>
      <c r="C26" s="62">
        <v>10.124000000000001</v>
      </c>
      <c r="D26" s="15"/>
      <c r="E26" s="15"/>
    </row>
    <row r="27" spans="1:5" x14ac:dyDescent="0.2">
      <c r="A27" s="15">
        <v>2012</v>
      </c>
      <c r="B27" s="62">
        <v>9.3614800000000002</v>
      </c>
      <c r="C27" s="62">
        <v>8.6359999999999992</v>
      </c>
      <c r="D27" s="62"/>
    </row>
    <row r="28" spans="1:5" x14ac:dyDescent="0.2">
      <c r="D28" s="15"/>
    </row>
    <row r="29" spans="1:5" x14ac:dyDescent="0.2">
      <c r="A29" s="78" t="s">
        <v>78</v>
      </c>
      <c r="B29" s="78"/>
      <c r="C29" s="78"/>
      <c r="D29" s="78"/>
      <c r="E29" s="78"/>
    </row>
    <row r="30" spans="1:5" ht="13.5" thickBot="1" x14ac:dyDescent="0.25">
      <c r="A30" s="15"/>
      <c r="B30" s="61">
        <v>75</v>
      </c>
      <c r="C30" s="61">
        <v>78</v>
      </c>
      <c r="D30" s="61">
        <v>81</v>
      </c>
      <c r="E30" s="61">
        <v>76</v>
      </c>
    </row>
    <row r="31" spans="1:5" x14ac:dyDescent="0.2">
      <c r="A31" s="15">
        <v>1996</v>
      </c>
      <c r="C31" s="62">
        <v>0.80800000000000005</v>
      </c>
      <c r="D31" s="62">
        <v>5.53</v>
      </c>
      <c r="E31" s="63">
        <v>6.992</v>
      </c>
    </row>
    <row r="32" spans="1:5" x14ac:dyDescent="0.2">
      <c r="A32" s="15">
        <v>1997</v>
      </c>
      <c r="C32" s="62">
        <v>1.1619999999999999</v>
      </c>
      <c r="D32" s="62">
        <v>4.34</v>
      </c>
      <c r="E32" s="63">
        <v>8.4169999999999998</v>
      </c>
    </row>
    <row r="33" spans="1:5" x14ac:dyDescent="0.2">
      <c r="A33" s="15">
        <v>1998</v>
      </c>
      <c r="C33" s="62">
        <v>1.4890000000000001</v>
      </c>
      <c r="D33" s="62">
        <v>4.7939999999999996</v>
      </c>
      <c r="E33" s="63">
        <v>6.274</v>
      </c>
    </row>
    <row r="34" spans="1:5" x14ac:dyDescent="0.2">
      <c r="A34" s="15">
        <v>1999</v>
      </c>
      <c r="C34" s="62">
        <v>2.488</v>
      </c>
      <c r="D34" s="62">
        <v>4.7850000000000001</v>
      </c>
      <c r="E34" s="63">
        <v>7.2549999999999999</v>
      </c>
    </row>
    <row r="35" spans="1:5" x14ac:dyDescent="0.2">
      <c r="A35" s="15">
        <v>2000</v>
      </c>
      <c r="C35" s="15">
        <v>2.3879999999999999</v>
      </c>
      <c r="D35" s="62">
        <v>4.976</v>
      </c>
      <c r="E35" s="63">
        <v>7.6269999999999998</v>
      </c>
    </row>
    <row r="36" spans="1:5" x14ac:dyDescent="0.2">
      <c r="A36" s="15">
        <v>2001</v>
      </c>
      <c r="C36" s="15">
        <v>3.169</v>
      </c>
      <c r="D36" s="62">
        <v>5.8380000000000001</v>
      </c>
      <c r="E36" s="63">
        <v>7.0640000000000001</v>
      </c>
    </row>
    <row r="37" spans="1:5" x14ac:dyDescent="0.2">
      <c r="A37" s="15">
        <v>2002</v>
      </c>
      <c r="C37" s="15">
        <v>2.2970000000000002</v>
      </c>
      <c r="D37" s="62">
        <v>4.74</v>
      </c>
      <c r="E37" s="63">
        <v>6.1020000000000003</v>
      </c>
    </row>
    <row r="38" spans="1:5" x14ac:dyDescent="0.2">
      <c r="A38" s="15">
        <v>2003</v>
      </c>
      <c r="C38" s="15">
        <v>2.343</v>
      </c>
      <c r="D38" s="62">
        <v>5.2709999999999999</v>
      </c>
      <c r="E38" s="63">
        <v>5.7480000000000002</v>
      </c>
    </row>
    <row r="39" spans="1:5" x14ac:dyDescent="0.2">
      <c r="A39" s="15">
        <v>2004</v>
      </c>
      <c r="C39" s="15">
        <v>2.633</v>
      </c>
      <c r="D39" s="63">
        <v>7.9809999999999999</v>
      </c>
      <c r="E39" s="62">
        <v>4.8310000000000004</v>
      </c>
    </row>
    <row r="40" spans="1:5" x14ac:dyDescent="0.2">
      <c r="A40" s="15">
        <v>2005</v>
      </c>
      <c r="C40" s="15">
        <v>2.4969999999999999</v>
      </c>
      <c r="D40" s="63">
        <v>6.1559999999999997</v>
      </c>
      <c r="E40" s="62">
        <v>4.0949999999999998</v>
      </c>
    </row>
    <row r="41" spans="1:5" x14ac:dyDescent="0.2">
      <c r="A41" s="15">
        <v>2006</v>
      </c>
      <c r="C41" s="15">
        <v>2.206</v>
      </c>
      <c r="D41" s="63">
        <v>5.2210000000000001</v>
      </c>
      <c r="E41" s="62">
        <v>4.9580000000000002</v>
      </c>
    </row>
    <row r="42" spans="1:5" x14ac:dyDescent="0.2">
      <c r="A42" s="15">
        <v>2007</v>
      </c>
      <c r="C42" s="15">
        <v>1.734</v>
      </c>
      <c r="D42" s="62">
        <v>5.3029999999999999</v>
      </c>
      <c r="E42" s="63">
        <v>9.016</v>
      </c>
    </row>
    <row r="43" spans="1:5" x14ac:dyDescent="0.2">
      <c r="A43" s="15">
        <v>2008</v>
      </c>
      <c r="C43" s="15">
        <v>2.5609999999999999</v>
      </c>
      <c r="D43" s="63">
        <v>6.1559999999999997</v>
      </c>
      <c r="E43" s="62">
        <v>4.3310000000000004</v>
      </c>
    </row>
    <row r="44" spans="1:5" x14ac:dyDescent="0.2">
      <c r="A44" s="15">
        <v>2009</v>
      </c>
      <c r="C44" s="15">
        <v>1.889</v>
      </c>
      <c r="D44" s="63">
        <v>5.03</v>
      </c>
      <c r="E44" s="62">
        <v>4.867</v>
      </c>
    </row>
    <row r="45" spans="1:5" x14ac:dyDescent="0.2">
      <c r="A45" s="15">
        <v>2010</v>
      </c>
      <c r="C45" s="15">
        <v>1.798</v>
      </c>
      <c r="D45" s="63">
        <v>6.5830000000000002</v>
      </c>
      <c r="E45" s="62">
        <v>4.7670000000000003</v>
      </c>
    </row>
    <row r="46" spans="1:5" x14ac:dyDescent="0.2">
      <c r="A46" s="15">
        <v>2011</v>
      </c>
      <c r="C46" s="15">
        <v>1.3620000000000001</v>
      </c>
      <c r="D46" s="63">
        <v>9.3070000000000004</v>
      </c>
      <c r="E46" s="62">
        <v>4.4950000000000001</v>
      </c>
    </row>
    <row r="47" spans="1:5" x14ac:dyDescent="0.2">
      <c r="A47" s="15">
        <v>2012</v>
      </c>
      <c r="C47" s="15">
        <v>1.8180000000000001</v>
      </c>
      <c r="D47" s="63">
        <v>8.1820000000000004</v>
      </c>
      <c r="E47" s="62">
        <v>5.4539999999999997</v>
      </c>
    </row>
  </sheetData>
  <mergeCells count="1">
    <mergeCell ref="A29:E29"/>
  </mergeCells>
  <phoneticPr fontId="2" type="noConversion"/>
  <pageMargins left="0.75" right="0.75" top="1" bottom="1" header="0.5" footer="0.5"/>
  <headerFooter alignWithMargins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opLeftCell="A22" workbookViewId="0">
      <selection activeCell="M113" sqref="M113"/>
    </sheetView>
  </sheetViews>
  <sheetFormatPr defaultRowHeight="12.75" x14ac:dyDescent="0.2"/>
  <sheetData>
    <row r="1" spans="1:9" x14ac:dyDescent="0.2">
      <c r="A1" t="s">
        <v>21</v>
      </c>
      <c r="F1" t="s">
        <v>46</v>
      </c>
    </row>
    <row r="2" spans="1:9" x14ac:dyDescent="0.2">
      <c r="A2" t="s">
        <v>13</v>
      </c>
      <c r="F2" t="s">
        <v>13</v>
      </c>
    </row>
    <row r="3" spans="1:9" x14ac:dyDescent="0.2">
      <c r="A3" t="s">
        <v>75</v>
      </c>
      <c r="C3" t="s">
        <v>76</v>
      </c>
      <c r="F3" t="s">
        <v>75</v>
      </c>
      <c r="H3" t="s">
        <v>76</v>
      </c>
    </row>
    <row r="4" spans="1:9" x14ac:dyDescent="0.2">
      <c r="A4" t="s">
        <v>3</v>
      </c>
      <c r="B4" t="s">
        <v>77</v>
      </c>
      <c r="C4" t="s">
        <v>3</v>
      </c>
      <c r="D4" t="s">
        <v>77</v>
      </c>
      <c r="F4" t="s">
        <v>3</v>
      </c>
      <c r="G4" t="s">
        <v>77</v>
      </c>
      <c r="H4" t="s">
        <v>3</v>
      </c>
      <c r="I4" t="s">
        <v>77</v>
      </c>
    </row>
    <row r="5" spans="1:9" x14ac:dyDescent="0.2">
      <c r="A5" t="s">
        <v>24</v>
      </c>
      <c r="F5" t="s">
        <v>24</v>
      </c>
      <c r="G5">
        <v>1.354642577121669</v>
      </c>
      <c r="H5" t="s">
        <v>24</v>
      </c>
      <c r="I5">
        <v>505</v>
      </c>
    </row>
    <row r="6" spans="1:9" x14ac:dyDescent="0.2">
      <c r="A6" t="s">
        <v>25</v>
      </c>
      <c r="F6" t="s">
        <v>25</v>
      </c>
      <c r="G6">
        <v>1.3305002013119553</v>
      </c>
      <c r="H6" t="s">
        <v>25</v>
      </c>
      <c r="I6">
        <v>813</v>
      </c>
    </row>
    <row r="7" spans="1:9" x14ac:dyDescent="0.2">
      <c r="A7" t="s">
        <v>26</v>
      </c>
      <c r="F7" t="s">
        <v>26</v>
      </c>
      <c r="G7">
        <v>1.3880973873975273</v>
      </c>
      <c r="H7" t="s">
        <v>26</v>
      </c>
      <c r="I7">
        <v>998</v>
      </c>
    </row>
    <row r="8" spans="1:9" x14ac:dyDescent="0.2">
      <c r="A8" t="s">
        <v>27</v>
      </c>
      <c r="F8" t="s">
        <v>27</v>
      </c>
      <c r="G8">
        <v>1.3198148151967724</v>
      </c>
      <c r="H8" t="s">
        <v>27</v>
      </c>
      <c r="I8">
        <v>1943</v>
      </c>
    </row>
    <row r="9" spans="1:9" x14ac:dyDescent="0.2">
      <c r="A9" t="s">
        <v>28</v>
      </c>
      <c r="B9">
        <v>1.1867264601539766</v>
      </c>
      <c r="C9" t="s">
        <v>28</v>
      </c>
      <c r="D9">
        <v>1279</v>
      </c>
      <c r="F9" t="s">
        <v>28</v>
      </c>
      <c r="G9">
        <v>1.3103859588853333</v>
      </c>
      <c r="H9" t="s">
        <v>28</v>
      </c>
      <c r="I9">
        <v>1127</v>
      </c>
    </row>
    <row r="10" spans="1:9" x14ac:dyDescent="0.2">
      <c r="A10" t="s">
        <v>29</v>
      </c>
      <c r="B10">
        <v>0.99903855290032073</v>
      </c>
      <c r="C10" t="s">
        <v>29</v>
      </c>
      <c r="D10">
        <v>4913</v>
      </c>
      <c r="F10">
        <v>1997</v>
      </c>
    </row>
    <row r="11" spans="1:9" x14ac:dyDescent="0.2">
      <c r="A11" t="s">
        <v>30</v>
      </c>
      <c r="B11">
        <v>0.9606795179023595</v>
      </c>
      <c r="C11" t="s">
        <v>30</v>
      </c>
      <c r="D11">
        <v>3060</v>
      </c>
      <c r="F11" t="s">
        <v>30</v>
      </c>
      <c r="G11">
        <v>1.2618403335320569</v>
      </c>
      <c r="H11" t="s">
        <v>30</v>
      </c>
      <c r="I11">
        <v>1863</v>
      </c>
    </row>
    <row r="12" spans="1:9" x14ac:dyDescent="0.2">
      <c r="A12" t="s">
        <v>31</v>
      </c>
      <c r="B12">
        <v>1.1229007633562267</v>
      </c>
      <c r="C12" t="s">
        <v>31</v>
      </c>
      <c r="D12">
        <v>3225</v>
      </c>
      <c r="F12" t="s">
        <v>31</v>
      </c>
      <c r="G12">
        <v>1.3968297335125099</v>
      </c>
      <c r="H12" t="s">
        <v>31</v>
      </c>
      <c r="I12">
        <v>1989</v>
      </c>
    </row>
    <row r="13" spans="1:9" x14ac:dyDescent="0.2">
      <c r="A13" t="s">
        <v>32</v>
      </c>
      <c r="B13">
        <v>1.132535632337383</v>
      </c>
      <c r="C13" t="s">
        <v>32</v>
      </c>
      <c r="D13">
        <v>3222</v>
      </c>
      <c r="F13" t="s">
        <v>32</v>
      </c>
      <c r="G13">
        <v>1.3335117376951986</v>
      </c>
      <c r="H13" t="s">
        <v>32</v>
      </c>
      <c r="I13">
        <v>88</v>
      </c>
    </row>
    <row r="14" spans="1:9" x14ac:dyDescent="0.2">
      <c r="A14" t="s">
        <v>33</v>
      </c>
      <c r="B14">
        <v>1.1136561482864222</v>
      </c>
      <c r="C14" t="s">
        <v>33</v>
      </c>
      <c r="D14">
        <v>2730</v>
      </c>
      <c r="F14" t="s">
        <v>33</v>
      </c>
      <c r="G14">
        <v>1.24624957967049</v>
      </c>
      <c r="H14" t="s">
        <v>33</v>
      </c>
      <c r="I14">
        <v>1206</v>
      </c>
    </row>
    <row r="15" spans="1:9" x14ac:dyDescent="0.2">
      <c r="A15" t="s">
        <v>34</v>
      </c>
      <c r="B15">
        <v>1.0807725269870549</v>
      </c>
      <c r="C15" t="s">
        <v>34</v>
      </c>
      <c r="D15">
        <v>3343</v>
      </c>
      <c r="F15" t="s">
        <v>34</v>
      </c>
      <c r="G15">
        <v>1.1755277728924858</v>
      </c>
      <c r="H15" t="s">
        <v>34</v>
      </c>
      <c r="I15">
        <v>1041</v>
      </c>
    </row>
    <row r="16" spans="1:9" x14ac:dyDescent="0.2">
      <c r="A16" t="s">
        <v>35</v>
      </c>
      <c r="B16">
        <v>1.0367365197246943</v>
      </c>
      <c r="C16" t="s">
        <v>35</v>
      </c>
      <c r="D16">
        <v>1205</v>
      </c>
      <c r="F16" t="s">
        <v>35</v>
      </c>
      <c r="G16">
        <v>1.3093615447029612</v>
      </c>
      <c r="H16" t="s">
        <v>35</v>
      </c>
      <c r="I16">
        <v>873</v>
      </c>
    </row>
    <row r="17" spans="1:9" x14ac:dyDescent="0.2">
      <c r="A17" t="s">
        <v>36</v>
      </c>
      <c r="B17">
        <v>0.93638065099570889</v>
      </c>
      <c r="C17" t="s">
        <v>36</v>
      </c>
      <c r="D17">
        <v>1955</v>
      </c>
      <c r="F17" t="s">
        <v>36</v>
      </c>
      <c r="G17">
        <v>1.0141123580360436</v>
      </c>
      <c r="H17" t="s">
        <v>36</v>
      </c>
      <c r="I17">
        <v>1036</v>
      </c>
    </row>
    <row r="18" spans="1:9" x14ac:dyDescent="0.2">
      <c r="A18" t="s">
        <v>37</v>
      </c>
      <c r="B18">
        <v>0.91272979447995173</v>
      </c>
      <c r="C18" t="s">
        <v>37</v>
      </c>
      <c r="D18">
        <v>457</v>
      </c>
      <c r="F18" t="s">
        <v>37</v>
      </c>
      <c r="G18">
        <v>0.96382794489763923</v>
      </c>
      <c r="H18" t="s">
        <v>37</v>
      </c>
      <c r="I18">
        <v>856</v>
      </c>
    </row>
    <row r="19" spans="1:9" x14ac:dyDescent="0.2">
      <c r="A19" t="s">
        <v>38</v>
      </c>
      <c r="B19">
        <v>0.97157321930562046</v>
      </c>
      <c r="C19" t="s">
        <v>38</v>
      </c>
      <c r="D19">
        <v>1076</v>
      </c>
      <c r="F19" t="s">
        <v>38</v>
      </c>
      <c r="G19">
        <v>1.0096637673669953</v>
      </c>
      <c r="H19" t="s">
        <v>38</v>
      </c>
      <c r="I19">
        <v>1064</v>
      </c>
    </row>
    <row r="20" spans="1:9" x14ac:dyDescent="0.2">
      <c r="A20" t="s">
        <v>39</v>
      </c>
      <c r="B20">
        <v>1.0018215787846796</v>
      </c>
      <c r="C20" t="s">
        <v>39</v>
      </c>
      <c r="D20">
        <v>780</v>
      </c>
      <c r="F20" t="s">
        <v>39</v>
      </c>
      <c r="G20">
        <v>1.0288476585729169</v>
      </c>
      <c r="H20" t="s">
        <v>39</v>
      </c>
      <c r="I20">
        <v>1415</v>
      </c>
    </row>
    <row r="21" spans="1:9" x14ac:dyDescent="0.2">
      <c r="A21" t="s">
        <v>40</v>
      </c>
      <c r="B21">
        <v>1.0401540403604412</v>
      </c>
      <c r="C21" t="s">
        <v>40</v>
      </c>
      <c r="D21">
        <v>706</v>
      </c>
      <c r="F21" t="s">
        <v>40</v>
      </c>
      <c r="G21">
        <v>1.1244977319714027</v>
      </c>
      <c r="H21" t="s">
        <v>40</v>
      </c>
      <c r="I21">
        <v>623</v>
      </c>
    </row>
    <row r="22" spans="1:9" x14ac:dyDescent="0.2">
      <c r="A22" t="s">
        <v>41</v>
      </c>
      <c r="B22">
        <v>1.080111357910295</v>
      </c>
      <c r="C22" t="s">
        <v>41</v>
      </c>
      <c r="D22">
        <v>552</v>
      </c>
      <c r="F22" t="s">
        <v>41</v>
      </c>
      <c r="G22">
        <v>1.0640848306681412</v>
      </c>
      <c r="H22" t="s">
        <v>41</v>
      </c>
      <c r="I22">
        <v>747</v>
      </c>
    </row>
    <row r="23" spans="1:9" x14ac:dyDescent="0.2">
      <c r="A23" t="s">
        <v>42</v>
      </c>
      <c r="B23">
        <v>1.0574028549558285</v>
      </c>
      <c r="C23" t="s">
        <v>42</v>
      </c>
      <c r="D23">
        <v>242</v>
      </c>
      <c r="F23" t="s">
        <v>42</v>
      </c>
      <c r="G23">
        <v>1.1216910430568183</v>
      </c>
      <c r="H23" t="s">
        <v>42</v>
      </c>
      <c r="I23">
        <v>933</v>
      </c>
    </row>
    <row r="24" spans="1:9" x14ac:dyDescent="0.2">
      <c r="A24" t="s">
        <v>43</v>
      </c>
      <c r="B24">
        <v>1.0614203022310178</v>
      </c>
      <c r="C24" t="s">
        <v>43</v>
      </c>
      <c r="D24">
        <v>537</v>
      </c>
      <c r="F24" t="s">
        <v>43</v>
      </c>
      <c r="G24">
        <v>1.1553956605184219</v>
      </c>
      <c r="H24" t="s">
        <v>43</v>
      </c>
      <c r="I24">
        <v>1200</v>
      </c>
    </row>
    <row r="25" spans="1:9" x14ac:dyDescent="0.2">
      <c r="A25" t="s">
        <v>45</v>
      </c>
      <c r="B25">
        <v>1.0848768847801435</v>
      </c>
      <c r="C25" t="s">
        <v>45</v>
      </c>
      <c r="D25">
        <v>432</v>
      </c>
      <c r="F25" t="s">
        <v>45</v>
      </c>
      <c r="G25">
        <v>1.1608298812939228</v>
      </c>
      <c r="H25" t="s">
        <v>45</v>
      </c>
      <c r="I25">
        <v>1621</v>
      </c>
    </row>
    <row r="26" spans="1:9" x14ac:dyDescent="0.2">
      <c r="C26" t="s">
        <v>44</v>
      </c>
      <c r="D26">
        <v>29714</v>
      </c>
      <c r="F26" t="s">
        <v>44</v>
      </c>
      <c r="G26">
        <v>1.2088990248746996</v>
      </c>
      <c r="H26" t="s">
        <v>44</v>
      </c>
      <c r="I26">
        <v>21941</v>
      </c>
    </row>
    <row r="28" spans="1:9" x14ac:dyDescent="0.2">
      <c r="A28" t="s">
        <v>14</v>
      </c>
      <c r="F28" t="s">
        <v>14</v>
      </c>
    </row>
    <row r="29" spans="1:9" x14ac:dyDescent="0.2">
      <c r="A29" t="s">
        <v>75</v>
      </c>
      <c r="C29" t="s">
        <v>76</v>
      </c>
      <c r="F29" t="s">
        <v>75</v>
      </c>
      <c r="H29" t="s">
        <v>76</v>
      </c>
    </row>
    <row r="30" spans="1:9" x14ac:dyDescent="0.2">
      <c r="A30" t="s">
        <v>3</v>
      </c>
      <c r="B30" t="s">
        <v>77</v>
      </c>
      <c r="C30" t="s">
        <v>3</v>
      </c>
      <c r="D30" t="s">
        <v>77</v>
      </c>
      <c r="F30" t="s">
        <v>3</v>
      </c>
      <c r="G30" t="s">
        <v>77</v>
      </c>
      <c r="H30" t="s">
        <v>3</v>
      </c>
      <c r="I30" t="s">
        <v>77</v>
      </c>
    </row>
    <row r="31" spans="1:9" x14ac:dyDescent="0.2">
      <c r="A31" t="s">
        <v>24</v>
      </c>
      <c r="F31" t="s">
        <v>24</v>
      </c>
      <c r="G31">
        <v>1.5011814486731894</v>
      </c>
      <c r="H31" t="s">
        <v>24</v>
      </c>
      <c r="I31">
        <v>15</v>
      </c>
    </row>
    <row r="32" spans="1:9" x14ac:dyDescent="0.2">
      <c r="A32" t="s">
        <v>25</v>
      </c>
      <c r="F32" t="s">
        <v>25</v>
      </c>
      <c r="G32">
        <v>1.2295326812591554</v>
      </c>
      <c r="H32" t="s">
        <v>25</v>
      </c>
      <c r="I32">
        <v>78</v>
      </c>
    </row>
    <row r="33" spans="1:9" x14ac:dyDescent="0.2">
      <c r="A33" t="s">
        <v>26</v>
      </c>
      <c r="F33" t="s">
        <v>26</v>
      </c>
      <c r="G33">
        <v>1.3423180348093573</v>
      </c>
      <c r="H33" t="s">
        <v>26</v>
      </c>
      <c r="I33">
        <v>28</v>
      </c>
    </row>
    <row r="34" spans="1:9" x14ac:dyDescent="0.2">
      <c r="A34" t="s">
        <v>27</v>
      </c>
      <c r="F34" t="s">
        <v>27</v>
      </c>
      <c r="G34">
        <v>1.8846751201291032</v>
      </c>
      <c r="H34" t="s">
        <v>27</v>
      </c>
      <c r="I34">
        <v>28</v>
      </c>
    </row>
    <row r="35" spans="1:9" x14ac:dyDescent="0.2">
      <c r="A35" t="s">
        <v>28</v>
      </c>
      <c r="B35">
        <v>1.0676735236230996</v>
      </c>
      <c r="C35" t="s">
        <v>28</v>
      </c>
      <c r="D35">
        <v>244</v>
      </c>
      <c r="F35" t="s">
        <v>28</v>
      </c>
      <c r="G35">
        <v>1.5086911186129295</v>
      </c>
      <c r="H35" t="s">
        <v>28</v>
      </c>
      <c r="I35">
        <v>146</v>
      </c>
    </row>
    <row r="36" spans="1:9" x14ac:dyDescent="0.2">
      <c r="A36" t="s">
        <v>29</v>
      </c>
      <c r="B36">
        <v>1.0108234766741793</v>
      </c>
      <c r="C36" t="s">
        <v>29</v>
      </c>
      <c r="D36">
        <v>461</v>
      </c>
      <c r="F36" t="s">
        <v>29</v>
      </c>
      <c r="G36">
        <v>1.2672172032057187</v>
      </c>
      <c r="H36" t="s">
        <v>29</v>
      </c>
      <c r="I36">
        <v>40</v>
      </c>
    </row>
    <row r="37" spans="1:9" x14ac:dyDescent="0.2">
      <c r="A37" t="s">
        <v>30</v>
      </c>
      <c r="B37">
        <v>0.9438502333829687</v>
      </c>
      <c r="C37" t="s">
        <v>30</v>
      </c>
      <c r="D37">
        <v>285</v>
      </c>
      <c r="F37" t="s">
        <v>30</v>
      </c>
      <c r="G37">
        <v>1.4253044102088421</v>
      </c>
      <c r="H37" t="s">
        <v>30</v>
      </c>
      <c r="I37">
        <v>235</v>
      </c>
    </row>
    <row r="38" spans="1:9" x14ac:dyDescent="0.2">
      <c r="A38" t="s">
        <v>31</v>
      </c>
      <c r="B38">
        <v>1.1283854950577443</v>
      </c>
      <c r="C38" t="s">
        <v>31</v>
      </c>
      <c r="D38">
        <v>607</v>
      </c>
      <c r="F38" t="s">
        <v>31</v>
      </c>
      <c r="G38">
        <v>1.7710675102148639</v>
      </c>
      <c r="H38" t="s">
        <v>31</v>
      </c>
      <c r="I38">
        <v>173</v>
      </c>
    </row>
    <row r="39" spans="1:9" x14ac:dyDescent="0.2">
      <c r="A39" t="s">
        <v>32</v>
      </c>
      <c r="B39">
        <v>1.0578574353251193</v>
      </c>
      <c r="C39" t="s">
        <v>32</v>
      </c>
      <c r="D39">
        <v>336</v>
      </c>
      <c r="F39" t="s">
        <v>32</v>
      </c>
      <c r="G39">
        <v>1.2872042059705819</v>
      </c>
      <c r="H39" t="s">
        <v>32</v>
      </c>
      <c r="I39">
        <v>7</v>
      </c>
    </row>
    <row r="40" spans="1:9" x14ac:dyDescent="0.2">
      <c r="A40" t="s">
        <v>33</v>
      </c>
      <c r="B40">
        <v>1.0061069374109566</v>
      </c>
      <c r="C40" t="s">
        <v>33</v>
      </c>
      <c r="D40">
        <v>449</v>
      </c>
      <c r="F40" t="s">
        <v>33</v>
      </c>
      <c r="G40">
        <v>1.2429195433449522</v>
      </c>
      <c r="H40" t="s">
        <v>33</v>
      </c>
      <c r="I40">
        <v>149</v>
      </c>
    </row>
    <row r="41" spans="1:9" x14ac:dyDescent="0.2">
      <c r="A41" t="s">
        <v>34</v>
      </c>
      <c r="B41">
        <v>1.0403549516169666</v>
      </c>
      <c r="C41" t="s">
        <v>34</v>
      </c>
      <c r="D41">
        <v>245</v>
      </c>
      <c r="F41" t="s">
        <v>34</v>
      </c>
      <c r="G41">
        <v>1.2508096823969812</v>
      </c>
      <c r="H41" t="s">
        <v>34</v>
      </c>
      <c r="I41">
        <v>154</v>
      </c>
    </row>
    <row r="42" spans="1:9" x14ac:dyDescent="0.2">
      <c r="A42" t="s">
        <v>35</v>
      </c>
      <c r="B42">
        <v>1.0509287531270513</v>
      </c>
      <c r="C42" t="s">
        <v>35</v>
      </c>
      <c r="D42">
        <v>76</v>
      </c>
      <c r="F42" t="s">
        <v>35</v>
      </c>
      <c r="G42">
        <v>1.36418049084962</v>
      </c>
      <c r="H42" t="s">
        <v>35</v>
      </c>
      <c r="I42">
        <v>115</v>
      </c>
    </row>
    <row r="43" spans="1:9" x14ac:dyDescent="0.2">
      <c r="A43" t="s">
        <v>36</v>
      </c>
      <c r="B43">
        <v>1.0222505432417468</v>
      </c>
      <c r="C43" t="s">
        <v>36</v>
      </c>
      <c r="D43">
        <v>165</v>
      </c>
      <c r="F43" t="s">
        <v>36</v>
      </c>
      <c r="G43">
        <v>1.1538090518821593</v>
      </c>
      <c r="H43" t="s">
        <v>36</v>
      </c>
      <c r="I43">
        <v>208</v>
      </c>
    </row>
    <row r="44" spans="1:9" x14ac:dyDescent="0.2">
      <c r="A44" t="s">
        <v>37</v>
      </c>
      <c r="B44">
        <v>0.98037863432206829</v>
      </c>
      <c r="C44" t="s">
        <v>37</v>
      </c>
      <c r="D44">
        <v>56</v>
      </c>
      <c r="F44" t="s">
        <v>37</v>
      </c>
      <c r="G44">
        <v>1.0295407720913909</v>
      </c>
      <c r="H44" t="s">
        <v>37</v>
      </c>
      <c r="I44">
        <v>270</v>
      </c>
    </row>
    <row r="45" spans="1:9" x14ac:dyDescent="0.2">
      <c r="A45" t="s">
        <v>38</v>
      </c>
      <c r="B45">
        <v>0.9538612561412293</v>
      </c>
      <c r="C45" t="s">
        <v>38</v>
      </c>
      <c r="D45">
        <v>112</v>
      </c>
      <c r="F45" t="s">
        <v>38</v>
      </c>
      <c r="G45">
        <v>1.0918382298981821</v>
      </c>
      <c r="H45" t="s">
        <v>38</v>
      </c>
      <c r="I45">
        <v>99</v>
      </c>
    </row>
    <row r="46" spans="1:9" x14ac:dyDescent="0.2">
      <c r="A46" t="s">
        <v>39</v>
      </c>
      <c r="B46">
        <v>0.98501269690643767</v>
      </c>
      <c r="C46" t="s">
        <v>39</v>
      </c>
      <c r="D46">
        <v>157</v>
      </c>
      <c r="F46" t="s">
        <v>39</v>
      </c>
      <c r="G46">
        <v>1.1146526804485155</v>
      </c>
      <c r="H46" t="s">
        <v>39</v>
      </c>
      <c r="I46">
        <v>75</v>
      </c>
    </row>
    <row r="47" spans="1:9" x14ac:dyDescent="0.2">
      <c r="A47" t="s">
        <v>40</v>
      </c>
      <c r="B47">
        <v>0.93013761251863791</v>
      </c>
      <c r="C47" t="s">
        <v>40</v>
      </c>
      <c r="D47">
        <v>103</v>
      </c>
      <c r="F47" t="s">
        <v>40</v>
      </c>
      <c r="G47">
        <v>1.0478644470229113</v>
      </c>
      <c r="H47" t="s">
        <v>40</v>
      </c>
      <c r="I47">
        <v>138</v>
      </c>
    </row>
    <row r="48" spans="1:9" x14ac:dyDescent="0.2">
      <c r="A48" t="s">
        <v>41</v>
      </c>
      <c r="B48">
        <v>1.0218945598653741</v>
      </c>
      <c r="C48" t="s">
        <v>41</v>
      </c>
      <c r="D48">
        <v>85</v>
      </c>
      <c r="F48" t="s">
        <v>41</v>
      </c>
      <c r="G48">
        <v>1.0243426537847278</v>
      </c>
      <c r="H48" t="s">
        <v>41</v>
      </c>
      <c r="I48">
        <v>89</v>
      </c>
    </row>
    <row r="49" spans="1:9" x14ac:dyDescent="0.2">
      <c r="A49" t="s">
        <v>42</v>
      </c>
      <c r="B49">
        <v>0.89398104459604866</v>
      </c>
      <c r="C49" t="s">
        <v>42</v>
      </c>
      <c r="D49">
        <v>238</v>
      </c>
      <c r="F49" t="s">
        <v>42</v>
      </c>
      <c r="G49">
        <v>0.99924497690355807</v>
      </c>
      <c r="H49" t="s">
        <v>42</v>
      </c>
      <c r="I49">
        <v>83</v>
      </c>
    </row>
    <row r="50" spans="1:9" x14ac:dyDescent="0.2">
      <c r="A50" t="s">
        <v>43</v>
      </c>
      <c r="B50">
        <v>0.97965107223560144</v>
      </c>
      <c r="C50" t="s">
        <v>43</v>
      </c>
      <c r="D50">
        <v>206</v>
      </c>
      <c r="F50" t="s">
        <v>43</v>
      </c>
      <c r="G50">
        <v>1.1368511817413283</v>
      </c>
      <c r="H50" t="s">
        <v>43</v>
      </c>
      <c r="I50">
        <v>79</v>
      </c>
    </row>
    <row r="51" spans="1:9" x14ac:dyDescent="0.2">
      <c r="A51" t="s">
        <v>45</v>
      </c>
      <c r="B51">
        <v>1.002593922047869</v>
      </c>
      <c r="C51" t="s">
        <v>45</v>
      </c>
      <c r="D51">
        <v>445</v>
      </c>
      <c r="F51" t="s">
        <v>45</v>
      </c>
      <c r="G51">
        <v>1.1594626444493297</v>
      </c>
      <c r="H51" t="s">
        <v>45</v>
      </c>
      <c r="I51">
        <v>99</v>
      </c>
    </row>
    <row r="52" spans="1:9" x14ac:dyDescent="0.2">
      <c r="A52" t="s">
        <v>44</v>
      </c>
      <c r="B52">
        <v>1.0189264753672893</v>
      </c>
      <c r="C52" t="s">
        <v>44</v>
      </c>
      <c r="D52">
        <v>4270</v>
      </c>
      <c r="F52" t="s">
        <v>44</v>
      </c>
      <c r="G52">
        <v>1.2555256370980756</v>
      </c>
      <c r="H52" t="s">
        <v>44</v>
      </c>
      <c r="I52">
        <v>2308</v>
      </c>
    </row>
    <row r="54" spans="1:9" x14ac:dyDescent="0.2">
      <c r="A54" t="s">
        <v>50</v>
      </c>
      <c r="F54" t="s">
        <v>50</v>
      </c>
    </row>
    <row r="55" spans="1:9" x14ac:dyDescent="0.2">
      <c r="A55" t="s">
        <v>75</v>
      </c>
      <c r="C55" t="s">
        <v>76</v>
      </c>
      <c r="F55" t="s">
        <v>75</v>
      </c>
      <c r="H55" t="s">
        <v>76</v>
      </c>
    </row>
    <row r="56" spans="1:9" x14ac:dyDescent="0.2">
      <c r="A56" t="s">
        <v>3</v>
      </c>
      <c r="B56" t="s">
        <v>77</v>
      </c>
      <c r="C56" t="s">
        <v>3</v>
      </c>
      <c r="D56" t="s">
        <v>77</v>
      </c>
      <c r="F56" t="s">
        <v>3</v>
      </c>
      <c r="G56" t="s">
        <v>77</v>
      </c>
      <c r="H56" t="s">
        <v>3</v>
      </c>
      <c r="I56" t="s">
        <v>77</v>
      </c>
    </row>
    <row r="57" spans="1:9" x14ac:dyDescent="0.2">
      <c r="A57" t="s">
        <v>24</v>
      </c>
      <c r="F57" t="s">
        <v>24</v>
      </c>
      <c r="G57">
        <v>1.5601233210142103</v>
      </c>
      <c r="H57" t="s">
        <v>24</v>
      </c>
      <c r="I57">
        <v>2</v>
      </c>
    </row>
    <row r="58" spans="1:9" x14ac:dyDescent="0.2">
      <c r="A58" t="s">
        <v>25</v>
      </c>
      <c r="F58" t="s">
        <v>25</v>
      </c>
      <c r="G58">
        <v>2.3963126615934272</v>
      </c>
      <c r="H58" t="s">
        <v>25</v>
      </c>
      <c r="I58">
        <v>5</v>
      </c>
    </row>
    <row r="59" spans="1:9" x14ac:dyDescent="0.2">
      <c r="A59" t="s">
        <v>26</v>
      </c>
      <c r="F59" t="s">
        <v>26</v>
      </c>
      <c r="G59">
        <v>1.5354573655194077</v>
      </c>
      <c r="H59" t="s">
        <v>26</v>
      </c>
      <c r="I59">
        <v>9</v>
      </c>
    </row>
    <row r="60" spans="1:9" x14ac:dyDescent="0.2">
      <c r="A60" t="s">
        <v>27</v>
      </c>
      <c r="F60" t="s">
        <v>27</v>
      </c>
      <c r="G60">
        <v>1.4083642695233964</v>
      </c>
      <c r="H60" t="s">
        <v>27</v>
      </c>
      <c r="I60">
        <v>5</v>
      </c>
    </row>
    <row r="61" spans="1:9" x14ac:dyDescent="0.2">
      <c r="A61" t="s">
        <v>28</v>
      </c>
      <c r="B61">
        <v>1.5453164185750767</v>
      </c>
      <c r="C61" t="s">
        <v>28</v>
      </c>
      <c r="D61">
        <v>78</v>
      </c>
      <c r="F61" t="s">
        <v>28</v>
      </c>
      <c r="G61">
        <v>1.502683185734887</v>
      </c>
      <c r="H61" t="s">
        <v>28</v>
      </c>
      <c r="I61">
        <v>7</v>
      </c>
    </row>
    <row r="62" spans="1:9" x14ac:dyDescent="0.2">
      <c r="A62" t="s">
        <v>29</v>
      </c>
      <c r="B62">
        <v>1.5423996522929182</v>
      </c>
      <c r="C62" t="s">
        <v>29</v>
      </c>
      <c r="D62">
        <v>56</v>
      </c>
      <c r="F62" t="s">
        <v>29</v>
      </c>
    </row>
    <row r="63" spans="1:9" x14ac:dyDescent="0.2">
      <c r="A63" t="s">
        <v>30</v>
      </c>
      <c r="B63">
        <v>1.4581779161252564</v>
      </c>
      <c r="C63" t="s">
        <v>30</v>
      </c>
      <c r="D63">
        <v>26</v>
      </c>
      <c r="F63" t="s">
        <v>30</v>
      </c>
    </row>
    <row r="64" spans="1:9" x14ac:dyDescent="0.2">
      <c r="A64" t="s">
        <v>31</v>
      </c>
      <c r="B64">
        <v>1.604027181149571</v>
      </c>
      <c r="C64" t="s">
        <v>31</v>
      </c>
      <c r="D64">
        <v>21</v>
      </c>
      <c r="F64" t="s">
        <v>31</v>
      </c>
      <c r="G64">
        <v>0.66136260438670957</v>
      </c>
      <c r="H64" t="s">
        <v>31</v>
      </c>
      <c r="I64">
        <v>1</v>
      </c>
    </row>
    <row r="65" spans="1:9" x14ac:dyDescent="0.2">
      <c r="A65" t="s">
        <v>32</v>
      </c>
      <c r="B65">
        <v>1.5855803829139425</v>
      </c>
      <c r="C65" t="s">
        <v>32</v>
      </c>
      <c r="D65">
        <v>26</v>
      </c>
      <c r="F65" t="s">
        <v>32</v>
      </c>
    </row>
    <row r="66" spans="1:9" x14ac:dyDescent="0.2">
      <c r="A66" t="s">
        <v>33</v>
      </c>
      <c r="B66">
        <v>1.5562611884895268</v>
      </c>
      <c r="C66" t="s">
        <v>33</v>
      </c>
      <c r="D66">
        <v>7</v>
      </c>
      <c r="F66" t="s">
        <v>33</v>
      </c>
    </row>
    <row r="67" spans="1:9" x14ac:dyDescent="0.2">
      <c r="A67" t="s">
        <v>34</v>
      </c>
      <c r="B67">
        <v>1.4951802291348246</v>
      </c>
      <c r="C67" t="s">
        <v>34</v>
      </c>
      <c r="D67">
        <v>37</v>
      </c>
      <c r="F67" t="s">
        <v>34</v>
      </c>
      <c r="G67">
        <v>1.6212482321444082</v>
      </c>
      <c r="H67" t="s">
        <v>34</v>
      </c>
      <c r="I67">
        <v>4</v>
      </c>
    </row>
    <row r="68" spans="1:9" x14ac:dyDescent="0.2">
      <c r="A68" t="s">
        <v>35</v>
      </c>
      <c r="B68">
        <v>1.4388679203200778</v>
      </c>
      <c r="C68" t="s">
        <v>35</v>
      </c>
      <c r="D68">
        <v>45</v>
      </c>
      <c r="F68" t="s">
        <v>35</v>
      </c>
      <c r="G68">
        <v>1.5925925925925926</v>
      </c>
      <c r="H68" t="s">
        <v>35</v>
      </c>
      <c r="I68">
        <v>1</v>
      </c>
    </row>
    <row r="69" spans="1:9" x14ac:dyDescent="0.2">
      <c r="A69" t="s">
        <v>36</v>
      </c>
      <c r="B69">
        <v>1.5265730350455342</v>
      </c>
      <c r="C69" t="s">
        <v>36</v>
      </c>
      <c r="D69">
        <v>24</v>
      </c>
      <c r="F69" t="s">
        <v>36</v>
      </c>
      <c r="G69">
        <v>1.7206521639127894</v>
      </c>
      <c r="H69" t="s">
        <v>36</v>
      </c>
      <c r="I69">
        <v>2</v>
      </c>
    </row>
    <row r="70" spans="1:9" x14ac:dyDescent="0.2">
      <c r="A70" t="s">
        <v>37</v>
      </c>
      <c r="B70">
        <v>1.2974872054045301</v>
      </c>
      <c r="C70" t="s">
        <v>37</v>
      </c>
      <c r="D70">
        <v>8</v>
      </c>
      <c r="F70" t="s">
        <v>37</v>
      </c>
    </row>
    <row r="71" spans="1:9" x14ac:dyDescent="0.2">
      <c r="A71" t="s">
        <v>38</v>
      </c>
      <c r="B71">
        <v>1.6595979816940916</v>
      </c>
      <c r="C71" t="s">
        <v>38</v>
      </c>
      <c r="D71">
        <v>10</v>
      </c>
      <c r="F71" t="s">
        <v>38</v>
      </c>
    </row>
    <row r="72" spans="1:9" x14ac:dyDescent="0.2">
      <c r="A72" t="s">
        <v>39</v>
      </c>
      <c r="B72">
        <v>1.1138000839523576</v>
      </c>
      <c r="C72" t="s">
        <v>39</v>
      </c>
      <c r="D72">
        <v>22</v>
      </c>
      <c r="F72" t="s">
        <v>39</v>
      </c>
      <c r="G72">
        <v>1.4828280130947153</v>
      </c>
      <c r="H72" t="s">
        <v>39</v>
      </c>
      <c r="I72">
        <v>3</v>
      </c>
    </row>
    <row r="73" spans="1:9" x14ac:dyDescent="0.2">
      <c r="A73" t="s">
        <v>40</v>
      </c>
      <c r="B73">
        <v>1.3086984655845217</v>
      </c>
      <c r="C73" t="s">
        <v>40</v>
      </c>
      <c r="D73">
        <v>7</v>
      </c>
      <c r="F73" t="s">
        <v>40</v>
      </c>
      <c r="G73">
        <v>1.1933496406451647</v>
      </c>
      <c r="H73" t="s">
        <v>40</v>
      </c>
      <c r="I73">
        <v>1</v>
      </c>
    </row>
    <row r="74" spans="1:9" x14ac:dyDescent="0.2">
      <c r="A74" t="s">
        <v>41</v>
      </c>
      <c r="B74">
        <v>1.3582938400290199</v>
      </c>
      <c r="C74" t="s">
        <v>41</v>
      </c>
      <c r="D74">
        <v>9</v>
      </c>
      <c r="F74" t="s">
        <v>41</v>
      </c>
      <c r="G74">
        <v>1.3954358583549258</v>
      </c>
      <c r="H74" t="s">
        <v>41</v>
      </c>
      <c r="I74">
        <v>2</v>
      </c>
    </row>
    <row r="75" spans="1:9" x14ac:dyDescent="0.2">
      <c r="A75" t="s">
        <v>42</v>
      </c>
      <c r="B75">
        <v>1.4719661668780553</v>
      </c>
      <c r="C75" t="s">
        <v>42</v>
      </c>
      <c r="D75">
        <v>8</v>
      </c>
      <c r="F75" t="s">
        <v>42</v>
      </c>
      <c r="G75">
        <v>1.3604300181962441</v>
      </c>
      <c r="H75" t="s">
        <v>42</v>
      </c>
      <c r="I75">
        <v>2</v>
      </c>
    </row>
    <row r="76" spans="1:9" x14ac:dyDescent="0.2">
      <c r="A76" t="s">
        <v>43</v>
      </c>
      <c r="B76">
        <v>1.4151186333835224</v>
      </c>
      <c r="C76" t="s">
        <v>43</v>
      </c>
      <c r="D76">
        <v>20</v>
      </c>
      <c r="F76" t="s">
        <v>43</v>
      </c>
      <c r="G76">
        <v>1.4183137720749324</v>
      </c>
      <c r="H76" t="s">
        <v>43</v>
      </c>
      <c r="I76">
        <v>4</v>
      </c>
    </row>
    <row r="77" spans="1:9" x14ac:dyDescent="0.2">
      <c r="A77" t="s">
        <v>45</v>
      </c>
      <c r="B77">
        <v>1.390429418532509</v>
      </c>
      <c r="C77" t="s">
        <v>45</v>
      </c>
      <c r="D77">
        <v>20</v>
      </c>
      <c r="F77" t="s">
        <v>45</v>
      </c>
    </row>
    <row r="78" spans="1:9" x14ac:dyDescent="0.2">
      <c r="A78" t="s">
        <v>44</v>
      </c>
      <c r="B78">
        <v>1.4813333898800902</v>
      </c>
      <c r="C78" t="s">
        <v>44</v>
      </c>
      <c r="D78">
        <v>424</v>
      </c>
      <c r="F78" t="s">
        <v>44</v>
      </c>
      <c r="G78">
        <v>1.5726792262946938</v>
      </c>
      <c r="H78" t="s">
        <v>44</v>
      </c>
      <c r="I78">
        <v>48</v>
      </c>
    </row>
    <row r="80" spans="1:9" x14ac:dyDescent="0.2">
      <c r="A80" t="s">
        <v>15</v>
      </c>
      <c r="F80" t="s">
        <v>15</v>
      </c>
    </row>
    <row r="81" spans="1:9" x14ac:dyDescent="0.2">
      <c r="A81" t="s">
        <v>75</v>
      </c>
      <c r="C81" t="s">
        <v>76</v>
      </c>
      <c r="F81" t="s">
        <v>75</v>
      </c>
      <c r="H81" t="s">
        <v>76</v>
      </c>
    </row>
    <row r="82" spans="1:9" x14ac:dyDescent="0.2">
      <c r="A82" t="s">
        <v>3</v>
      </c>
      <c r="B82" t="s">
        <v>77</v>
      </c>
      <c r="C82" t="s">
        <v>3</v>
      </c>
      <c r="D82" t="s">
        <v>77</v>
      </c>
      <c r="F82" t="s">
        <v>3</v>
      </c>
      <c r="G82" t="s">
        <v>77</v>
      </c>
      <c r="H82" t="s">
        <v>3</v>
      </c>
      <c r="I82" t="s">
        <v>77</v>
      </c>
    </row>
    <row r="83" spans="1:9" x14ac:dyDescent="0.2">
      <c r="A83" t="s">
        <v>24</v>
      </c>
      <c r="F83" t="s">
        <v>24</v>
      </c>
      <c r="G83">
        <v>1.6338297498024492</v>
      </c>
      <c r="H83" t="s">
        <v>24</v>
      </c>
      <c r="I83">
        <v>9</v>
      </c>
    </row>
    <row r="84" spans="1:9" x14ac:dyDescent="0.2">
      <c r="A84" t="s">
        <v>25</v>
      </c>
      <c r="F84" t="s">
        <v>25</v>
      </c>
      <c r="G84">
        <v>1.7846042581097588</v>
      </c>
      <c r="H84" t="s">
        <v>25</v>
      </c>
      <c r="I84">
        <v>71</v>
      </c>
    </row>
    <row r="85" spans="1:9" x14ac:dyDescent="0.2">
      <c r="A85" t="s">
        <v>26</v>
      </c>
      <c r="F85" t="s">
        <v>26</v>
      </c>
      <c r="G85">
        <v>1.8767001289635188</v>
      </c>
      <c r="H85" t="s">
        <v>26</v>
      </c>
      <c r="I85">
        <v>44</v>
      </c>
    </row>
    <row r="86" spans="1:9" x14ac:dyDescent="0.2">
      <c r="A86" t="s">
        <v>27</v>
      </c>
      <c r="F86" t="s">
        <v>27</v>
      </c>
      <c r="G86">
        <v>2.0231242946070145</v>
      </c>
      <c r="H86" t="s">
        <v>27</v>
      </c>
      <c r="I86">
        <v>62</v>
      </c>
    </row>
    <row r="87" spans="1:9" x14ac:dyDescent="0.2">
      <c r="A87" t="s">
        <v>28</v>
      </c>
      <c r="B87">
        <v>1.0664257746208559</v>
      </c>
      <c r="C87" t="s">
        <v>28</v>
      </c>
      <c r="D87">
        <v>160</v>
      </c>
      <c r="F87" t="s">
        <v>28</v>
      </c>
      <c r="G87">
        <v>1.7427640724568265</v>
      </c>
      <c r="H87" t="s">
        <v>28</v>
      </c>
      <c r="I87">
        <v>17</v>
      </c>
    </row>
    <row r="88" spans="1:9" x14ac:dyDescent="0.2">
      <c r="A88" t="s">
        <v>29</v>
      </c>
      <c r="B88">
        <v>0.95336729343919646</v>
      </c>
      <c r="C88" t="s">
        <v>29</v>
      </c>
      <c r="D88">
        <v>224</v>
      </c>
      <c r="F88" t="s">
        <v>29</v>
      </c>
    </row>
    <row r="89" spans="1:9" x14ac:dyDescent="0.2">
      <c r="A89" t="s">
        <v>30</v>
      </c>
      <c r="B89">
        <v>0.93375178774455558</v>
      </c>
      <c r="C89" t="s">
        <v>30</v>
      </c>
      <c r="D89">
        <v>317</v>
      </c>
      <c r="F89" t="s">
        <v>30</v>
      </c>
    </row>
    <row r="90" spans="1:9" x14ac:dyDescent="0.2">
      <c r="A90" t="s">
        <v>31</v>
      </c>
      <c r="B90">
        <v>1.0795026591700345</v>
      </c>
      <c r="C90" t="s">
        <v>31</v>
      </c>
      <c r="D90">
        <v>45</v>
      </c>
      <c r="F90" t="s">
        <v>31</v>
      </c>
    </row>
    <row r="91" spans="1:9" x14ac:dyDescent="0.2">
      <c r="A91" t="s">
        <v>32</v>
      </c>
      <c r="B91">
        <v>1.1650841077503906</v>
      </c>
      <c r="C91" t="s">
        <v>32</v>
      </c>
      <c r="D91">
        <v>62</v>
      </c>
      <c r="F91" t="s">
        <v>32</v>
      </c>
    </row>
    <row r="92" spans="1:9" x14ac:dyDescent="0.2">
      <c r="A92" t="s">
        <v>33</v>
      </c>
      <c r="B92">
        <v>1.0947467000111504</v>
      </c>
      <c r="C92" t="s">
        <v>33</v>
      </c>
      <c r="D92">
        <v>69</v>
      </c>
      <c r="F92" t="s">
        <v>33</v>
      </c>
      <c r="G92">
        <v>1.2787008752886782</v>
      </c>
      <c r="H92" t="s">
        <v>33</v>
      </c>
      <c r="I92">
        <v>30</v>
      </c>
    </row>
    <row r="93" spans="1:9" x14ac:dyDescent="0.2">
      <c r="A93" t="s">
        <v>34</v>
      </c>
      <c r="B93">
        <v>1.1356504897292077</v>
      </c>
      <c r="C93" t="s">
        <v>34</v>
      </c>
      <c r="D93">
        <v>60</v>
      </c>
      <c r="F93" t="s">
        <v>34</v>
      </c>
      <c r="G93">
        <v>1.3276719149379868</v>
      </c>
      <c r="H93" t="s">
        <v>34</v>
      </c>
      <c r="I93">
        <v>40</v>
      </c>
    </row>
    <row r="94" spans="1:9" x14ac:dyDescent="0.2">
      <c r="A94" t="s">
        <v>35</v>
      </c>
      <c r="B94">
        <v>1.0939702259416972</v>
      </c>
      <c r="C94" t="s">
        <v>35</v>
      </c>
      <c r="D94">
        <v>146</v>
      </c>
      <c r="F94" t="s">
        <v>35</v>
      </c>
      <c r="G94">
        <v>1.8354257268454819</v>
      </c>
      <c r="H94" t="s">
        <v>35</v>
      </c>
      <c r="I94">
        <v>67</v>
      </c>
    </row>
    <row r="95" spans="1:9" x14ac:dyDescent="0.2">
      <c r="A95" t="s">
        <v>36</v>
      </c>
      <c r="B95">
        <v>1.0802659883723948</v>
      </c>
      <c r="C95" t="s">
        <v>36</v>
      </c>
      <c r="D95">
        <v>112</v>
      </c>
      <c r="F95" t="s">
        <v>36</v>
      </c>
      <c r="G95">
        <v>1.1637837599414953</v>
      </c>
      <c r="H95" t="s">
        <v>36</v>
      </c>
      <c r="I95">
        <v>20</v>
      </c>
    </row>
    <row r="96" spans="1:9" x14ac:dyDescent="0.2">
      <c r="A96" t="s">
        <v>37</v>
      </c>
      <c r="B96">
        <v>1.0677725580311288</v>
      </c>
      <c r="C96" t="s">
        <v>37</v>
      </c>
      <c r="D96">
        <v>193</v>
      </c>
      <c r="F96" t="s">
        <v>37</v>
      </c>
      <c r="G96">
        <v>1.055422209450152</v>
      </c>
      <c r="H96" t="s">
        <v>37</v>
      </c>
      <c r="I96">
        <v>39</v>
      </c>
    </row>
    <row r="97" spans="1:9" x14ac:dyDescent="0.2">
      <c r="A97" t="s">
        <v>38</v>
      </c>
      <c r="B97">
        <v>1.0589986096593429</v>
      </c>
      <c r="C97" t="s">
        <v>38</v>
      </c>
      <c r="D97">
        <v>193</v>
      </c>
      <c r="F97" t="s">
        <v>38</v>
      </c>
      <c r="G97">
        <v>1.23041073203023</v>
      </c>
      <c r="H97" t="s">
        <v>38</v>
      </c>
      <c r="I97">
        <v>115</v>
      </c>
    </row>
    <row r="98" spans="1:9" x14ac:dyDescent="0.2">
      <c r="A98" t="s">
        <v>39</v>
      </c>
      <c r="B98">
        <v>1.0807294205817051</v>
      </c>
      <c r="C98" t="s">
        <v>39</v>
      </c>
      <c r="D98">
        <v>325</v>
      </c>
      <c r="F98" t="s">
        <v>39</v>
      </c>
      <c r="G98">
        <v>1.1153891851525592</v>
      </c>
      <c r="H98" t="s">
        <v>39</v>
      </c>
      <c r="I98">
        <v>192</v>
      </c>
    </row>
    <row r="99" spans="1:9" x14ac:dyDescent="0.2">
      <c r="A99" t="s">
        <v>40</v>
      </c>
      <c r="B99">
        <v>1.0809781754197634</v>
      </c>
      <c r="C99" t="s">
        <v>40</v>
      </c>
      <c r="D99">
        <v>352</v>
      </c>
      <c r="F99" t="s">
        <v>40</v>
      </c>
      <c r="G99">
        <v>1.2116403511477092</v>
      </c>
      <c r="H99" t="s">
        <v>40</v>
      </c>
      <c r="I99">
        <v>214</v>
      </c>
    </row>
    <row r="100" spans="1:9" x14ac:dyDescent="0.2">
      <c r="A100" t="s">
        <v>41</v>
      </c>
      <c r="B100">
        <v>1.0748834784468049</v>
      </c>
      <c r="C100" t="s">
        <v>41</v>
      </c>
      <c r="D100">
        <v>247</v>
      </c>
      <c r="F100" t="s">
        <v>41</v>
      </c>
      <c r="G100">
        <v>1.0910940411005627</v>
      </c>
      <c r="H100" t="s">
        <v>41</v>
      </c>
      <c r="I100">
        <v>148</v>
      </c>
    </row>
    <row r="101" spans="1:9" x14ac:dyDescent="0.2">
      <c r="A101" t="s">
        <v>42</v>
      </c>
      <c r="B101">
        <v>1.0312918207412396</v>
      </c>
      <c r="C101" t="s">
        <v>42</v>
      </c>
      <c r="D101">
        <v>562</v>
      </c>
      <c r="F101" t="s">
        <v>42</v>
      </c>
      <c r="G101">
        <v>1.1521262997485586</v>
      </c>
      <c r="H101" t="s">
        <v>42</v>
      </c>
      <c r="I101">
        <v>76</v>
      </c>
    </row>
    <row r="102" spans="1:9" x14ac:dyDescent="0.2">
      <c r="A102" t="s">
        <v>43</v>
      </c>
      <c r="B102">
        <v>1.0587096142046053</v>
      </c>
      <c r="C102" t="s">
        <v>43</v>
      </c>
      <c r="D102">
        <v>369</v>
      </c>
      <c r="F102" t="s">
        <v>43</v>
      </c>
      <c r="G102">
        <v>1.1813068435094436</v>
      </c>
      <c r="H102" t="s">
        <v>43</v>
      </c>
      <c r="I102">
        <v>66</v>
      </c>
    </row>
    <row r="103" spans="1:9" x14ac:dyDescent="0.2">
      <c r="A103" t="s">
        <v>45</v>
      </c>
      <c r="B103">
        <v>1.0857838380069351</v>
      </c>
      <c r="C103" t="s">
        <v>45</v>
      </c>
      <c r="D103">
        <v>209</v>
      </c>
      <c r="F103" t="s">
        <v>45</v>
      </c>
      <c r="G103">
        <v>1.2428698786586472</v>
      </c>
      <c r="H103" t="s">
        <v>45</v>
      </c>
      <c r="I103">
        <v>15</v>
      </c>
    </row>
    <row r="104" spans="1:9" x14ac:dyDescent="0.2">
      <c r="A104" t="s">
        <v>44</v>
      </c>
      <c r="B104">
        <v>1.050826790429795</v>
      </c>
      <c r="C104" t="s">
        <v>44</v>
      </c>
      <c r="D104">
        <v>3645</v>
      </c>
      <c r="F104" t="s">
        <v>44</v>
      </c>
      <c r="G104">
        <v>1.3212418357238185</v>
      </c>
      <c r="H104" t="s">
        <v>44</v>
      </c>
      <c r="I104">
        <v>1225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2"/>
  <sheetViews>
    <sheetView topLeftCell="E1" workbookViewId="0">
      <selection activeCell="M115" sqref="M115"/>
    </sheetView>
  </sheetViews>
  <sheetFormatPr defaultRowHeight="12.75" x14ac:dyDescent="0.2"/>
  <sheetData>
    <row r="2" spans="1:11" x14ac:dyDescent="0.2">
      <c r="A2" t="s">
        <v>21</v>
      </c>
      <c r="G2" t="s">
        <v>46</v>
      </c>
    </row>
    <row r="3" spans="1:11" x14ac:dyDescent="0.2">
      <c r="A3" t="s">
        <v>53</v>
      </c>
      <c r="G3" t="s">
        <v>62</v>
      </c>
    </row>
    <row r="5" spans="1:11" x14ac:dyDescent="0.2">
      <c r="A5" s="15"/>
      <c r="B5" s="15"/>
      <c r="C5" s="15" t="s">
        <v>67</v>
      </c>
      <c r="D5" s="15"/>
      <c r="E5" s="15"/>
      <c r="G5" s="15"/>
      <c r="H5" s="15"/>
      <c r="I5" s="15" t="s">
        <v>69</v>
      </c>
      <c r="J5" s="15"/>
      <c r="K5" s="15"/>
    </row>
    <row r="6" spans="1:11" x14ac:dyDescent="0.2">
      <c r="A6" s="20"/>
      <c r="B6" s="21" t="s">
        <v>55</v>
      </c>
      <c r="C6" s="21" t="s">
        <v>56</v>
      </c>
      <c r="D6" s="21" t="s">
        <v>57</v>
      </c>
      <c r="E6" s="22" t="s">
        <v>58</v>
      </c>
      <c r="G6" s="15"/>
      <c r="H6" s="32" t="s">
        <v>55</v>
      </c>
      <c r="I6" s="32" t="s">
        <v>56</v>
      </c>
      <c r="J6" s="32" t="s">
        <v>57</v>
      </c>
      <c r="K6" s="32" t="s">
        <v>58</v>
      </c>
    </row>
    <row r="7" spans="1:11" x14ac:dyDescent="0.2">
      <c r="A7" s="44" t="s">
        <v>24</v>
      </c>
      <c r="G7" s="31" t="s">
        <v>24</v>
      </c>
      <c r="H7" s="34">
        <v>505</v>
      </c>
      <c r="I7" s="51">
        <v>4782.8900000000003</v>
      </c>
      <c r="J7" s="54">
        <v>1146.3499999999999</v>
      </c>
      <c r="K7" s="54">
        <v>3855.588257425738</v>
      </c>
    </row>
    <row r="8" spans="1:11" x14ac:dyDescent="0.2">
      <c r="A8" s="44" t="s">
        <v>25</v>
      </c>
      <c r="G8" s="31" t="s">
        <v>25</v>
      </c>
      <c r="H8" s="34">
        <v>813</v>
      </c>
      <c r="I8" s="51">
        <v>4778.3500000000004</v>
      </c>
      <c r="J8" s="54">
        <v>1037.3900000000001</v>
      </c>
      <c r="K8" s="54">
        <v>3607.9290651906467</v>
      </c>
    </row>
    <row r="9" spans="1:11" x14ac:dyDescent="0.2">
      <c r="A9" s="44" t="s">
        <v>26</v>
      </c>
      <c r="G9" s="31" t="s">
        <v>26</v>
      </c>
      <c r="H9" s="34">
        <v>998</v>
      </c>
      <c r="I9" s="51">
        <v>4760.1899999999996</v>
      </c>
      <c r="J9" s="54">
        <v>1116.8399999999999</v>
      </c>
      <c r="K9" s="54">
        <v>3280.386098196393</v>
      </c>
    </row>
    <row r="10" spans="1:11" x14ac:dyDescent="0.2">
      <c r="A10" s="44" t="s">
        <v>27</v>
      </c>
      <c r="G10" s="31" t="s">
        <v>27</v>
      </c>
      <c r="H10" s="34">
        <v>1943</v>
      </c>
      <c r="I10" s="51">
        <v>4780.62</v>
      </c>
      <c r="J10" s="54">
        <v>1064.6300000000001</v>
      </c>
      <c r="K10" s="54">
        <v>3495.6964889346368</v>
      </c>
    </row>
    <row r="11" spans="1:11" x14ac:dyDescent="0.2">
      <c r="A11" s="44" t="s">
        <v>28</v>
      </c>
      <c r="B11" s="37">
        <v>1279</v>
      </c>
      <c r="C11" s="53">
        <v>14310</v>
      </c>
      <c r="D11" s="51">
        <v>309</v>
      </c>
      <c r="E11" s="54">
        <v>4378.8561376075058</v>
      </c>
      <c r="G11" s="31" t="s">
        <v>28</v>
      </c>
      <c r="H11" s="34">
        <v>1127</v>
      </c>
      <c r="I11" s="51">
        <v>4778.3500000000004</v>
      </c>
      <c r="J11" s="54">
        <v>1060.0899999999999</v>
      </c>
      <c r="K11" s="54">
        <v>3540.3894871339871</v>
      </c>
    </row>
    <row r="12" spans="1:11" x14ac:dyDescent="0.2">
      <c r="A12" s="44" t="s">
        <v>29</v>
      </c>
      <c r="B12" s="37">
        <v>4913</v>
      </c>
      <c r="C12" s="34">
        <v>10369</v>
      </c>
      <c r="D12" s="51">
        <v>281</v>
      </c>
      <c r="E12" s="54">
        <v>3273.6924486057401</v>
      </c>
      <c r="G12">
        <v>1997</v>
      </c>
    </row>
    <row r="13" spans="1:11" x14ac:dyDescent="0.2">
      <c r="A13" s="44" t="s">
        <v>30</v>
      </c>
      <c r="B13" s="37">
        <v>3060</v>
      </c>
      <c r="C13" s="34">
        <v>9679</v>
      </c>
      <c r="D13" s="51">
        <v>236</v>
      </c>
      <c r="E13" s="54">
        <v>3194.6447712418299</v>
      </c>
      <c r="G13" s="31" t="s">
        <v>30</v>
      </c>
      <c r="H13" s="34">
        <v>1863</v>
      </c>
      <c r="I13" s="51">
        <v>4771.54</v>
      </c>
      <c r="J13" s="54">
        <v>1041.93</v>
      </c>
      <c r="K13" s="54">
        <v>2455.7184111647866</v>
      </c>
    </row>
    <row r="14" spans="1:11" x14ac:dyDescent="0.2">
      <c r="A14" s="44" t="s">
        <v>31</v>
      </c>
      <c r="B14" s="37">
        <v>3225</v>
      </c>
      <c r="C14" s="34">
        <v>11713</v>
      </c>
      <c r="D14" s="51">
        <v>608</v>
      </c>
      <c r="E14" s="54">
        <v>4619.9804651162794</v>
      </c>
      <c r="G14" s="31" t="s">
        <v>31</v>
      </c>
      <c r="H14" s="34">
        <v>1989</v>
      </c>
      <c r="I14" s="51">
        <v>4785.16</v>
      </c>
      <c r="J14" s="54">
        <v>1060.0899999999999</v>
      </c>
      <c r="K14" s="54">
        <v>3298.4983107088897</v>
      </c>
    </row>
    <row r="15" spans="1:11" x14ac:dyDescent="0.2">
      <c r="A15" s="44" t="s">
        <v>32</v>
      </c>
      <c r="B15" s="37">
        <v>3222</v>
      </c>
      <c r="C15" s="34">
        <v>11840</v>
      </c>
      <c r="D15" s="51">
        <v>490</v>
      </c>
      <c r="E15" s="54">
        <v>5343.2557417752951</v>
      </c>
      <c r="G15" s="31" t="s">
        <v>32</v>
      </c>
      <c r="H15" s="34">
        <v>88</v>
      </c>
      <c r="I15" s="51">
        <v>4780.62</v>
      </c>
      <c r="J15" s="54">
        <v>1534.52</v>
      </c>
      <c r="K15" s="54">
        <v>3677.425795454546</v>
      </c>
    </row>
    <row r="16" spans="1:11" x14ac:dyDescent="0.2">
      <c r="A16" s="44" t="s">
        <v>33</v>
      </c>
      <c r="B16" s="37">
        <v>2730</v>
      </c>
      <c r="C16" s="34">
        <v>12049</v>
      </c>
      <c r="D16" s="51">
        <v>372</v>
      </c>
      <c r="E16" s="54">
        <v>4907.9743589743593</v>
      </c>
      <c r="G16" s="31" t="s">
        <v>33</v>
      </c>
      <c r="H16" s="34">
        <v>1206</v>
      </c>
      <c r="I16" s="51">
        <v>5402.6</v>
      </c>
      <c r="J16" s="54">
        <v>1039.6600000000001</v>
      </c>
      <c r="K16" s="54">
        <v>3344.714371475955</v>
      </c>
    </row>
    <row r="17" spans="1:11" x14ac:dyDescent="0.2">
      <c r="A17" s="44" t="s">
        <v>34</v>
      </c>
      <c r="B17" s="37">
        <v>3343</v>
      </c>
      <c r="C17" s="34">
        <v>10941</v>
      </c>
      <c r="D17" s="51">
        <v>309</v>
      </c>
      <c r="E17" s="54">
        <v>4193.3209691893508</v>
      </c>
      <c r="G17" s="31" t="s">
        <v>34</v>
      </c>
      <c r="H17" s="34">
        <v>1041</v>
      </c>
      <c r="I17" s="51">
        <v>5361.74</v>
      </c>
      <c r="J17" s="54">
        <v>1039.6600000000001</v>
      </c>
      <c r="K17" s="54">
        <v>2631.3901056676291</v>
      </c>
    </row>
    <row r="18" spans="1:11" x14ac:dyDescent="0.2">
      <c r="A18" s="44" t="s">
        <v>35</v>
      </c>
      <c r="B18" s="37">
        <v>1205</v>
      </c>
      <c r="C18" s="34">
        <v>8699</v>
      </c>
      <c r="D18" s="51">
        <v>2270</v>
      </c>
      <c r="E18" s="54">
        <v>3850.2174273858923</v>
      </c>
      <c r="G18" s="31" t="s">
        <v>35</v>
      </c>
      <c r="H18" s="34">
        <v>873</v>
      </c>
      <c r="I18" s="51">
        <v>4417.42</v>
      </c>
      <c r="J18" s="54">
        <v>1044.2</v>
      </c>
      <c r="K18" s="54">
        <v>2012.6085223367695</v>
      </c>
    </row>
    <row r="19" spans="1:11" x14ac:dyDescent="0.2">
      <c r="A19" s="44" t="s">
        <v>36</v>
      </c>
      <c r="B19" s="37">
        <v>1955</v>
      </c>
      <c r="C19" s="34">
        <v>11504</v>
      </c>
      <c r="D19" s="51">
        <v>2270</v>
      </c>
      <c r="E19" s="54">
        <v>3222.8890025575447</v>
      </c>
      <c r="G19" s="31" t="s">
        <v>36</v>
      </c>
      <c r="H19" s="34">
        <v>1036</v>
      </c>
      <c r="I19" s="51">
        <v>4117.78</v>
      </c>
      <c r="J19" s="54">
        <v>994.26</v>
      </c>
      <c r="K19" s="54">
        <v>1731.648027027027</v>
      </c>
    </row>
    <row r="20" spans="1:11" x14ac:dyDescent="0.2">
      <c r="A20" s="44" t="s">
        <v>37</v>
      </c>
      <c r="B20" s="37">
        <v>457</v>
      </c>
      <c r="C20" s="34">
        <v>6746</v>
      </c>
      <c r="D20" s="51">
        <v>1135</v>
      </c>
      <c r="E20" s="54">
        <v>2974.2713347921226</v>
      </c>
      <c r="G20" s="31" t="s">
        <v>37</v>
      </c>
      <c r="H20" s="34">
        <v>856</v>
      </c>
      <c r="I20" s="51">
        <v>4762.46</v>
      </c>
      <c r="J20" s="54">
        <v>612.9</v>
      </c>
      <c r="K20" s="54">
        <v>1742.2303037383169</v>
      </c>
    </row>
    <row r="21" spans="1:11" x14ac:dyDescent="0.2">
      <c r="A21" s="44" t="s">
        <v>38</v>
      </c>
      <c r="B21" s="37">
        <v>1076</v>
      </c>
      <c r="C21" s="34">
        <v>8290</v>
      </c>
      <c r="D21" s="51">
        <v>1062</v>
      </c>
      <c r="E21" s="54">
        <v>3320.9144981412637</v>
      </c>
      <c r="G21" s="31" t="s">
        <v>38</v>
      </c>
      <c r="H21" s="34">
        <v>1064</v>
      </c>
      <c r="I21" s="51">
        <v>4898.66</v>
      </c>
      <c r="J21" s="54">
        <v>671.92</v>
      </c>
      <c r="K21" s="54">
        <v>1730.2733646616539</v>
      </c>
    </row>
    <row r="22" spans="1:11" x14ac:dyDescent="0.2">
      <c r="A22" s="44" t="s">
        <v>39</v>
      </c>
      <c r="B22" s="37">
        <v>780</v>
      </c>
      <c r="C22" s="34">
        <v>8063</v>
      </c>
      <c r="D22" s="51">
        <v>1389</v>
      </c>
      <c r="E22" s="54">
        <v>3373.5807692307694</v>
      </c>
      <c r="G22" s="31" t="s">
        <v>39</v>
      </c>
      <c r="H22" s="34">
        <v>1415</v>
      </c>
      <c r="I22" s="51">
        <v>4086</v>
      </c>
      <c r="J22" s="54">
        <v>662.84</v>
      </c>
      <c r="K22" s="54">
        <v>1892.9650318021172</v>
      </c>
    </row>
    <row r="23" spans="1:11" x14ac:dyDescent="0.2">
      <c r="A23" s="44" t="s">
        <v>40</v>
      </c>
      <c r="B23" s="37">
        <v>706</v>
      </c>
      <c r="C23" s="34">
        <v>7854</v>
      </c>
      <c r="D23" s="51">
        <v>1376</v>
      </c>
      <c r="E23" s="54">
        <v>3323.5665722379604</v>
      </c>
      <c r="G23" s="31" t="s">
        <v>40</v>
      </c>
      <c r="H23" s="34">
        <v>623</v>
      </c>
      <c r="I23" s="51">
        <v>4589.9399999999996</v>
      </c>
      <c r="J23" s="54">
        <v>653.76</v>
      </c>
      <c r="K23" s="54">
        <v>1944.685316211878</v>
      </c>
    </row>
    <row r="24" spans="1:11" x14ac:dyDescent="0.2">
      <c r="A24" s="44" t="s">
        <v>41</v>
      </c>
      <c r="B24" s="37">
        <v>552</v>
      </c>
      <c r="C24" s="34">
        <v>7609</v>
      </c>
      <c r="D24" s="51">
        <v>1362</v>
      </c>
      <c r="E24" s="54">
        <v>3650.6702898550725</v>
      </c>
      <c r="G24" s="31" t="s">
        <v>41</v>
      </c>
      <c r="H24" s="34">
        <v>747</v>
      </c>
      <c r="I24" s="51">
        <v>4426.5</v>
      </c>
      <c r="J24" s="54">
        <v>635.6</v>
      </c>
      <c r="K24" s="54">
        <v>1877.4857001338701</v>
      </c>
    </row>
    <row r="25" spans="1:11" x14ac:dyDescent="0.2">
      <c r="A25" s="44" t="s">
        <v>42</v>
      </c>
      <c r="B25" s="37">
        <v>242</v>
      </c>
      <c r="C25" s="34">
        <v>8136</v>
      </c>
      <c r="D25" s="51">
        <v>1380</v>
      </c>
      <c r="E25" s="54">
        <v>3584.8884297520663</v>
      </c>
      <c r="G25" s="31" t="s">
        <v>42</v>
      </c>
      <c r="H25" s="34">
        <v>933</v>
      </c>
      <c r="I25" s="51">
        <v>3936.18</v>
      </c>
      <c r="J25" s="54">
        <v>612.9</v>
      </c>
      <c r="K25" s="54">
        <v>1966.7508703108288</v>
      </c>
    </row>
    <row r="26" spans="1:11" x14ac:dyDescent="0.2">
      <c r="A26" s="44" t="s">
        <v>43</v>
      </c>
      <c r="B26" s="37">
        <v>537</v>
      </c>
      <c r="C26" s="34">
        <v>10124</v>
      </c>
      <c r="D26" s="51">
        <v>1362</v>
      </c>
      <c r="E26" s="54">
        <v>3553.0558659217877</v>
      </c>
      <c r="G26" s="31" t="s">
        <v>43</v>
      </c>
      <c r="H26" s="34">
        <v>1200</v>
      </c>
      <c r="I26" s="51">
        <v>4326.62</v>
      </c>
      <c r="J26" s="54">
        <v>676.46</v>
      </c>
      <c r="K26" s="54">
        <v>2039.0339316666639</v>
      </c>
    </row>
    <row r="27" spans="1:11" x14ac:dyDescent="0.2">
      <c r="A27" s="28">
        <v>2012</v>
      </c>
      <c r="B27" s="30">
        <v>432</v>
      </c>
      <c r="C27" s="29">
        <v>8636</v>
      </c>
      <c r="D27" s="29">
        <v>1364</v>
      </c>
      <c r="E27" s="29">
        <v>3733.0970000000002</v>
      </c>
      <c r="G27" s="15">
        <v>2012</v>
      </c>
      <c r="H27" s="26">
        <v>1622</v>
      </c>
      <c r="I27" s="42">
        <v>4214</v>
      </c>
      <c r="J27" s="43">
        <v>608</v>
      </c>
      <c r="K27" s="43">
        <v>2087.46</v>
      </c>
    </row>
    <row r="29" spans="1:11" x14ac:dyDescent="0.2">
      <c r="A29" t="s">
        <v>59</v>
      </c>
      <c r="G29" t="s">
        <v>63</v>
      </c>
    </row>
    <row r="30" spans="1:11" x14ac:dyDescent="0.2">
      <c r="B30" s="15"/>
      <c r="C30" s="15" t="s">
        <v>68</v>
      </c>
      <c r="D30" s="15"/>
      <c r="E30" s="15"/>
      <c r="G30" s="15"/>
      <c r="H30" s="15"/>
      <c r="I30" s="15" t="s">
        <v>70</v>
      </c>
      <c r="J30" s="15"/>
    </row>
    <row r="31" spans="1:11" x14ac:dyDescent="0.2">
      <c r="A31" s="31"/>
      <c r="B31" s="32" t="s">
        <v>55</v>
      </c>
      <c r="C31" s="32" t="s">
        <v>56</v>
      </c>
      <c r="D31" s="32" t="s">
        <v>57</v>
      </c>
      <c r="E31" s="20" t="s">
        <v>58</v>
      </c>
      <c r="G31" s="15"/>
      <c r="H31" s="32" t="s">
        <v>55</v>
      </c>
      <c r="I31" s="32" t="s">
        <v>56</v>
      </c>
      <c r="J31" s="32" t="s">
        <v>57</v>
      </c>
      <c r="K31" s="32" t="s">
        <v>58</v>
      </c>
    </row>
    <row r="32" spans="1:11" x14ac:dyDescent="0.2">
      <c r="A32" s="31" t="s">
        <v>24</v>
      </c>
      <c r="G32" s="31" t="s">
        <v>24</v>
      </c>
      <c r="H32" s="34">
        <v>15</v>
      </c>
      <c r="I32" s="51">
        <v>3255.18</v>
      </c>
      <c r="J32" s="54">
        <v>1218.99</v>
      </c>
      <c r="K32" s="54">
        <v>1970.36</v>
      </c>
    </row>
    <row r="33" spans="1:11" x14ac:dyDescent="0.2">
      <c r="A33" s="31" t="s">
        <v>25</v>
      </c>
      <c r="G33" s="31" t="s">
        <v>25</v>
      </c>
      <c r="H33" s="34">
        <v>78</v>
      </c>
      <c r="I33" s="51">
        <v>4496.87</v>
      </c>
      <c r="J33" s="54">
        <v>1037.3900000000001</v>
      </c>
      <c r="K33" s="54">
        <v>1786.6355128205132</v>
      </c>
    </row>
    <row r="34" spans="1:11" x14ac:dyDescent="0.2">
      <c r="A34" s="31" t="s">
        <v>26</v>
      </c>
      <c r="G34" s="31" t="s">
        <v>26</v>
      </c>
      <c r="H34" s="34">
        <v>28</v>
      </c>
      <c r="I34" s="51">
        <v>4367.4799999999996</v>
      </c>
      <c r="J34" s="54">
        <v>1205.3699999999999</v>
      </c>
      <c r="K34" s="54">
        <v>2220.3842857142854</v>
      </c>
    </row>
    <row r="35" spans="1:11" x14ac:dyDescent="0.2">
      <c r="A35" s="31" t="s">
        <v>27</v>
      </c>
      <c r="G35" s="31" t="s">
        <v>27</v>
      </c>
      <c r="H35" s="34">
        <v>28</v>
      </c>
      <c r="I35" s="51">
        <v>4390.18</v>
      </c>
      <c r="J35" s="54">
        <v>1241.69</v>
      </c>
      <c r="K35" s="54">
        <v>2827.2039285714286</v>
      </c>
    </row>
    <row r="36" spans="1:11" x14ac:dyDescent="0.2">
      <c r="A36" s="31" t="s">
        <v>28</v>
      </c>
      <c r="B36" s="55">
        <v>244</v>
      </c>
      <c r="C36" s="55">
        <v>6992</v>
      </c>
      <c r="D36" s="55">
        <v>490</v>
      </c>
      <c r="E36" s="55">
        <v>3032.7295081967213</v>
      </c>
      <c r="G36" s="31" t="s">
        <v>28</v>
      </c>
      <c r="H36" s="34">
        <v>146</v>
      </c>
      <c r="I36" s="51">
        <v>4662.58</v>
      </c>
      <c r="J36" s="54">
        <v>1060.0899999999999</v>
      </c>
      <c r="K36" s="54">
        <v>2037.8225342465744</v>
      </c>
    </row>
    <row r="37" spans="1:11" x14ac:dyDescent="0.2">
      <c r="A37" s="31" t="s">
        <v>29</v>
      </c>
      <c r="B37" s="54">
        <v>461</v>
      </c>
      <c r="C37" s="54">
        <v>8417</v>
      </c>
      <c r="D37" s="54">
        <v>881</v>
      </c>
      <c r="E37" s="54">
        <v>2830.1496746203907</v>
      </c>
      <c r="G37" s="31" t="s">
        <v>29</v>
      </c>
      <c r="H37" s="34">
        <v>40</v>
      </c>
      <c r="I37" s="51">
        <v>2964.62</v>
      </c>
      <c r="J37" s="54">
        <v>1082.79</v>
      </c>
      <c r="K37" s="54">
        <v>1618.4532499999993</v>
      </c>
    </row>
    <row r="38" spans="1:11" x14ac:dyDescent="0.2">
      <c r="A38" s="31" t="s">
        <v>30</v>
      </c>
      <c r="B38" s="54">
        <v>285</v>
      </c>
      <c r="C38" s="54">
        <v>6274</v>
      </c>
      <c r="D38" s="54">
        <v>799</v>
      </c>
      <c r="E38" s="54">
        <v>2788.9578947368423</v>
      </c>
      <c r="G38" s="31" t="s">
        <v>30</v>
      </c>
      <c r="H38" s="34">
        <v>235</v>
      </c>
      <c r="I38" s="51">
        <v>3879.43</v>
      </c>
      <c r="J38" s="54">
        <v>1041.93</v>
      </c>
      <c r="K38" s="54">
        <v>1859.4874042553199</v>
      </c>
    </row>
    <row r="39" spans="1:11" x14ac:dyDescent="0.2">
      <c r="A39" s="31" t="s">
        <v>31</v>
      </c>
      <c r="B39" s="54">
        <v>607</v>
      </c>
      <c r="C39" s="54">
        <v>7255</v>
      </c>
      <c r="D39" s="54">
        <v>2270</v>
      </c>
      <c r="E39" s="54">
        <v>3483.9341021416803</v>
      </c>
      <c r="G39" s="31" t="s">
        <v>31</v>
      </c>
      <c r="H39" s="34">
        <v>173</v>
      </c>
      <c r="I39" s="51">
        <v>4274.41</v>
      </c>
      <c r="J39" s="54">
        <v>1162.24</v>
      </c>
      <c r="K39" s="54">
        <v>2340.0682080924862</v>
      </c>
    </row>
    <row r="40" spans="1:11" x14ac:dyDescent="0.2">
      <c r="A40" s="31" t="s">
        <v>32</v>
      </c>
      <c r="B40" s="54">
        <v>336</v>
      </c>
      <c r="C40" s="54">
        <v>7627</v>
      </c>
      <c r="D40" s="54">
        <v>2279</v>
      </c>
      <c r="E40" s="54">
        <v>3367.1547619047619</v>
      </c>
      <c r="G40" s="31" t="s">
        <v>32</v>
      </c>
      <c r="H40" s="34">
        <v>9</v>
      </c>
      <c r="I40" s="51">
        <v>2764.86</v>
      </c>
      <c r="J40" s="54">
        <v>1518.63</v>
      </c>
      <c r="K40" s="54">
        <v>2301.2755555555559</v>
      </c>
    </row>
    <row r="41" spans="1:11" x14ac:dyDescent="0.2">
      <c r="A41" s="31" t="s">
        <v>33</v>
      </c>
      <c r="B41" s="54">
        <v>449</v>
      </c>
      <c r="C41" s="54">
        <v>7064</v>
      </c>
      <c r="D41" s="54">
        <v>2270</v>
      </c>
      <c r="E41" s="54">
        <v>3259.8507795100222</v>
      </c>
      <c r="G41" s="31" t="s">
        <v>33</v>
      </c>
      <c r="H41" s="34">
        <v>149</v>
      </c>
      <c r="I41" s="51">
        <v>3087.2</v>
      </c>
      <c r="J41" s="54">
        <v>1039.6600000000001</v>
      </c>
      <c r="K41" s="54">
        <v>1671.0636993288597</v>
      </c>
    </row>
    <row r="42" spans="1:11" x14ac:dyDescent="0.2">
      <c r="A42" s="31" t="s">
        <v>34</v>
      </c>
      <c r="B42" s="54">
        <v>245</v>
      </c>
      <c r="C42" s="54">
        <v>6102</v>
      </c>
      <c r="D42" s="54">
        <v>2270</v>
      </c>
      <c r="E42" s="54">
        <v>3261.9632653061226</v>
      </c>
      <c r="G42" s="31" t="s">
        <v>34</v>
      </c>
      <c r="H42" s="34">
        <v>154</v>
      </c>
      <c r="I42" s="51">
        <v>2778.48</v>
      </c>
      <c r="J42" s="54">
        <v>1048.74</v>
      </c>
      <c r="K42" s="54">
        <v>1649.700389610389</v>
      </c>
    </row>
    <row r="43" spans="1:11" x14ac:dyDescent="0.2">
      <c r="A43" s="31" t="s">
        <v>35</v>
      </c>
      <c r="B43" s="54">
        <v>76</v>
      </c>
      <c r="C43" s="54">
        <v>5748</v>
      </c>
      <c r="D43" s="54">
        <v>2270</v>
      </c>
      <c r="E43" s="54">
        <v>3039.75</v>
      </c>
      <c r="G43" s="31" t="s">
        <v>35</v>
      </c>
      <c r="H43" s="34">
        <v>115</v>
      </c>
      <c r="I43" s="51">
        <v>2610.5</v>
      </c>
      <c r="J43" s="54">
        <v>1048.74</v>
      </c>
      <c r="K43" s="54">
        <v>1429.9420869565222</v>
      </c>
    </row>
    <row r="44" spans="1:11" x14ac:dyDescent="0.2">
      <c r="A44" s="31" t="s">
        <v>36</v>
      </c>
      <c r="B44" s="54">
        <v>165</v>
      </c>
      <c r="C44" s="54">
        <v>4831</v>
      </c>
      <c r="D44" s="54">
        <v>2270</v>
      </c>
      <c r="E44" s="54">
        <v>2943.2606060606063</v>
      </c>
      <c r="G44" s="31" t="s">
        <v>36</v>
      </c>
      <c r="H44" s="34">
        <v>208</v>
      </c>
      <c r="I44" s="51">
        <v>2460.6799999999998</v>
      </c>
      <c r="J44" s="54">
        <v>767.26</v>
      </c>
      <c r="K44" s="54">
        <v>1318.346153846154</v>
      </c>
    </row>
    <row r="45" spans="1:11" x14ac:dyDescent="0.2">
      <c r="A45" s="31" t="s">
        <v>37</v>
      </c>
      <c r="B45" s="54">
        <v>56</v>
      </c>
      <c r="C45" s="54">
        <v>4095</v>
      </c>
      <c r="D45" s="54">
        <v>2288</v>
      </c>
      <c r="E45" s="54">
        <v>2804.3214285714284</v>
      </c>
      <c r="G45" s="31" t="s">
        <v>37</v>
      </c>
      <c r="H45" s="34">
        <v>270</v>
      </c>
      <c r="I45" s="51">
        <v>2319.94</v>
      </c>
      <c r="J45" s="54">
        <v>626.52</v>
      </c>
      <c r="K45" s="54">
        <v>1150.8731851851858</v>
      </c>
    </row>
    <row r="46" spans="1:11" x14ac:dyDescent="0.2">
      <c r="A46" s="31" t="s">
        <v>38</v>
      </c>
      <c r="B46" s="54">
        <v>112</v>
      </c>
      <c r="C46" s="54">
        <v>4958</v>
      </c>
      <c r="D46" s="54">
        <v>1389</v>
      </c>
      <c r="E46" s="54">
        <v>2312.6428571428573</v>
      </c>
      <c r="G46" s="31" t="s">
        <v>38</v>
      </c>
      <c r="H46" s="34">
        <v>99</v>
      </c>
      <c r="I46" s="51">
        <v>2224.6</v>
      </c>
      <c r="J46" s="54">
        <v>612.9</v>
      </c>
      <c r="K46" s="54">
        <v>1079.419393939394</v>
      </c>
    </row>
    <row r="47" spans="1:11" x14ac:dyDescent="0.2">
      <c r="A47" s="31" t="s">
        <v>39</v>
      </c>
      <c r="B47" s="54">
        <v>157</v>
      </c>
      <c r="C47" s="54">
        <v>9016</v>
      </c>
      <c r="D47" s="54">
        <v>1535</v>
      </c>
      <c r="E47" s="54">
        <v>2723.6624203821657</v>
      </c>
      <c r="G47" s="31" t="s">
        <v>39</v>
      </c>
      <c r="H47" s="34">
        <v>75</v>
      </c>
      <c r="I47" s="51">
        <v>2210.98</v>
      </c>
      <c r="J47" s="54">
        <v>617.44000000000005</v>
      </c>
      <c r="K47" s="54">
        <v>1129.9757333333332</v>
      </c>
    </row>
    <row r="48" spans="1:11" x14ac:dyDescent="0.2">
      <c r="A48" s="31" t="s">
        <v>40</v>
      </c>
      <c r="B48" s="54">
        <v>103</v>
      </c>
      <c r="C48" s="54">
        <v>4331</v>
      </c>
      <c r="D48" s="54">
        <v>1489</v>
      </c>
      <c r="E48" s="54">
        <v>2416.3398058252428</v>
      </c>
      <c r="G48" s="31" t="s">
        <v>40</v>
      </c>
      <c r="H48" s="34">
        <v>138</v>
      </c>
      <c r="I48" s="51">
        <v>2165.58</v>
      </c>
      <c r="J48" s="54">
        <v>644.67999999999995</v>
      </c>
      <c r="K48" s="54">
        <v>1067.469144927536</v>
      </c>
    </row>
    <row r="49" spans="1:11" x14ac:dyDescent="0.2">
      <c r="A49" s="31" t="s">
        <v>41</v>
      </c>
      <c r="B49" s="54">
        <v>85</v>
      </c>
      <c r="C49" s="54">
        <v>4867</v>
      </c>
      <c r="D49" s="54">
        <v>1535</v>
      </c>
      <c r="E49" s="54">
        <v>2623.1647058823528</v>
      </c>
      <c r="G49" s="31" t="s">
        <v>41</v>
      </c>
      <c r="H49" s="34">
        <v>89</v>
      </c>
      <c r="I49" s="51">
        <v>2469.7600000000002</v>
      </c>
      <c r="J49" s="54">
        <v>617.44000000000005</v>
      </c>
      <c r="K49" s="54">
        <v>1112.8101123595513</v>
      </c>
    </row>
    <row r="50" spans="1:11" x14ac:dyDescent="0.2">
      <c r="A50" s="31" t="s">
        <v>42</v>
      </c>
      <c r="B50" s="54">
        <v>238</v>
      </c>
      <c r="C50" s="54">
        <v>4767</v>
      </c>
      <c r="D50" s="54">
        <v>1362</v>
      </c>
      <c r="E50" s="54">
        <v>2399.2436974789916</v>
      </c>
      <c r="G50" s="31" t="s">
        <v>42</v>
      </c>
      <c r="H50" s="34">
        <v>83</v>
      </c>
      <c r="I50" s="51">
        <v>3300.58</v>
      </c>
      <c r="J50" s="54">
        <v>621.98</v>
      </c>
      <c r="K50" s="54">
        <v>1132.4838554216869</v>
      </c>
    </row>
    <row r="51" spans="1:11" x14ac:dyDescent="0.2">
      <c r="A51" s="31" t="s">
        <v>43</v>
      </c>
      <c r="B51" s="54">
        <v>206</v>
      </c>
      <c r="C51" s="54">
        <v>4495</v>
      </c>
      <c r="D51" s="54">
        <v>1362</v>
      </c>
      <c r="E51" s="54">
        <v>2149.7378640776701</v>
      </c>
      <c r="G51" s="31" t="s">
        <v>43</v>
      </c>
      <c r="H51" s="34">
        <v>79</v>
      </c>
      <c r="I51" s="51">
        <v>2347.1799999999998</v>
      </c>
      <c r="J51" s="54">
        <v>463.08</v>
      </c>
      <c r="K51" s="54">
        <v>1086.381772151899</v>
      </c>
    </row>
    <row r="52" spans="1:11" x14ac:dyDescent="0.2">
      <c r="A52">
        <v>2012</v>
      </c>
      <c r="B52" s="30">
        <v>445</v>
      </c>
      <c r="C52" s="29">
        <v>5454</v>
      </c>
      <c r="D52" s="29">
        <v>909</v>
      </c>
      <c r="E52" s="29">
        <v>2456.5700000000002</v>
      </c>
      <c r="G52" s="30">
        <v>2012</v>
      </c>
      <c r="H52" s="29">
        <v>99</v>
      </c>
      <c r="I52" s="29">
        <v>3107</v>
      </c>
      <c r="J52" s="15">
        <v>626</v>
      </c>
      <c r="K52" s="43">
        <v>1044.57</v>
      </c>
    </row>
    <row r="54" spans="1:11" x14ac:dyDescent="0.2">
      <c r="A54" t="s">
        <v>60</v>
      </c>
      <c r="G54" t="s">
        <v>64</v>
      </c>
    </row>
    <row r="55" spans="1:11" x14ac:dyDescent="0.2">
      <c r="C55" t="s">
        <v>67</v>
      </c>
      <c r="I55" t="s">
        <v>68</v>
      </c>
    </row>
    <row r="56" spans="1:11" x14ac:dyDescent="0.2">
      <c r="A56" s="15"/>
      <c r="B56" s="32" t="s">
        <v>55</v>
      </c>
      <c r="C56" s="32" t="s">
        <v>57</v>
      </c>
      <c r="D56" s="32" t="s">
        <v>56</v>
      </c>
      <c r="E56" s="21" t="s">
        <v>58</v>
      </c>
      <c r="H56" s="32" t="s">
        <v>55</v>
      </c>
      <c r="I56" s="32" t="s">
        <v>56</v>
      </c>
      <c r="J56" s="32" t="s">
        <v>57</v>
      </c>
      <c r="K56" s="32" t="s">
        <v>58</v>
      </c>
    </row>
    <row r="57" spans="1:11" x14ac:dyDescent="0.2">
      <c r="A57" s="31" t="s">
        <v>24</v>
      </c>
      <c r="G57" s="31" t="s">
        <v>24</v>
      </c>
      <c r="H57" s="33">
        <v>2</v>
      </c>
      <c r="I57" s="57">
        <v>2188.2800000000002</v>
      </c>
      <c r="J57" s="54">
        <v>1146.3499999999999</v>
      </c>
      <c r="K57" s="39">
        <v>1667.3150000000001</v>
      </c>
    </row>
    <row r="58" spans="1:11" x14ac:dyDescent="0.2">
      <c r="A58" s="31" t="s">
        <v>25</v>
      </c>
      <c r="G58" s="31" t="s">
        <v>25</v>
      </c>
      <c r="H58" s="33">
        <v>5</v>
      </c>
      <c r="I58" s="58">
        <v>4524.1099999999997</v>
      </c>
      <c r="J58" s="54">
        <v>1679.8</v>
      </c>
      <c r="K58" s="39">
        <v>2411.1940000000004</v>
      </c>
    </row>
    <row r="59" spans="1:11" x14ac:dyDescent="0.2">
      <c r="A59" s="31" t="s">
        <v>26</v>
      </c>
      <c r="G59" s="31" t="s">
        <v>26</v>
      </c>
      <c r="H59" s="33">
        <v>9</v>
      </c>
      <c r="I59" s="58">
        <v>3361.87</v>
      </c>
      <c r="J59" s="54">
        <v>1075.98</v>
      </c>
      <c r="K59" s="39">
        <v>1815.4955555555557</v>
      </c>
    </row>
    <row r="60" spans="1:11" x14ac:dyDescent="0.2">
      <c r="A60" s="31" t="s">
        <v>27</v>
      </c>
      <c r="G60" s="31" t="s">
        <v>27</v>
      </c>
      <c r="H60" s="33">
        <v>5</v>
      </c>
      <c r="I60" s="58">
        <v>3007.75</v>
      </c>
      <c r="J60" s="54">
        <v>1239.42</v>
      </c>
      <c r="K60" s="39">
        <v>2373.058</v>
      </c>
    </row>
    <row r="61" spans="1:11" x14ac:dyDescent="0.2">
      <c r="A61" s="31" t="s">
        <v>28</v>
      </c>
      <c r="B61" s="34">
        <v>78</v>
      </c>
      <c r="C61" s="51">
        <v>8127</v>
      </c>
      <c r="D61" s="54">
        <v>808</v>
      </c>
      <c r="E61" s="54">
        <v>2589.6666666666665</v>
      </c>
      <c r="G61" s="31" t="s">
        <v>28</v>
      </c>
      <c r="H61" s="33">
        <v>7</v>
      </c>
      <c r="I61" s="58">
        <v>2574.1799999999998</v>
      </c>
      <c r="J61" s="54">
        <v>1135</v>
      </c>
      <c r="K61" s="39">
        <v>1869.8314285714284</v>
      </c>
    </row>
    <row r="62" spans="1:11" x14ac:dyDescent="0.2">
      <c r="A62" s="31" t="s">
        <v>29</v>
      </c>
      <c r="B62" s="34">
        <v>56</v>
      </c>
      <c r="C62" s="51">
        <v>10733</v>
      </c>
      <c r="D62" s="54">
        <v>1162</v>
      </c>
      <c r="E62" s="54">
        <v>2950.6785714285716</v>
      </c>
      <c r="G62" s="31" t="s">
        <v>29</v>
      </c>
    </row>
    <row r="63" spans="1:11" x14ac:dyDescent="0.2">
      <c r="A63" s="31" t="s">
        <v>30</v>
      </c>
      <c r="B63" s="34">
        <v>26</v>
      </c>
      <c r="C63" s="51">
        <v>5911</v>
      </c>
      <c r="D63" s="54">
        <v>1489</v>
      </c>
      <c r="E63" s="54">
        <v>3393.1153846153848</v>
      </c>
      <c r="G63" s="31" t="s">
        <v>30</v>
      </c>
    </row>
    <row r="64" spans="1:11" x14ac:dyDescent="0.2">
      <c r="A64" s="31" t="s">
        <v>31</v>
      </c>
      <c r="B64" s="34">
        <v>21</v>
      </c>
      <c r="C64" s="51">
        <v>7309</v>
      </c>
      <c r="D64" s="54">
        <v>2488</v>
      </c>
      <c r="E64" s="54">
        <v>3767.0952380952381</v>
      </c>
      <c r="G64" s="31" t="s">
        <v>31</v>
      </c>
      <c r="H64" s="33">
        <v>1</v>
      </c>
      <c r="I64" s="58">
        <v>1216.72</v>
      </c>
      <c r="J64" s="54">
        <v>1216.72</v>
      </c>
      <c r="K64" s="39">
        <v>1216.72</v>
      </c>
    </row>
    <row r="65" spans="1:11" x14ac:dyDescent="0.2">
      <c r="A65" s="31" t="s">
        <v>32</v>
      </c>
      <c r="B65" s="34">
        <v>26</v>
      </c>
      <c r="C65" s="51">
        <v>8340</v>
      </c>
      <c r="D65" s="54">
        <v>2388</v>
      </c>
      <c r="E65" s="54">
        <v>3712.4230769230771</v>
      </c>
      <c r="G65" s="31" t="s">
        <v>32</v>
      </c>
    </row>
    <row r="66" spans="1:11" x14ac:dyDescent="0.2">
      <c r="A66" s="31" t="s">
        <v>33</v>
      </c>
      <c r="B66" s="34">
        <v>7</v>
      </c>
      <c r="C66" s="51">
        <v>9153</v>
      </c>
      <c r="D66" s="54">
        <v>3169</v>
      </c>
      <c r="E66" s="54">
        <v>5721.8571428571431</v>
      </c>
      <c r="G66" s="31" t="s">
        <v>33</v>
      </c>
    </row>
    <row r="67" spans="1:11" x14ac:dyDescent="0.2">
      <c r="A67" s="31" t="s">
        <v>34</v>
      </c>
      <c r="B67" s="34">
        <v>37</v>
      </c>
      <c r="C67" s="51">
        <v>7627</v>
      </c>
      <c r="D67" s="54">
        <v>2297</v>
      </c>
      <c r="E67" s="54">
        <v>4168.1081081081084</v>
      </c>
      <c r="G67" s="31" t="s">
        <v>34</v>
      </c>
      <c r="H67" s="33">
        <v>4</v>
      </c>
      <c r="I67" s="58">
        <v>2546.94</v>
      </c>
      <c r="J67" s="54">
        <v>1135</v>
      </c>
      <c r="K67" s="39">
        <v>1863.67</v>
      </c>
    </row>
    <row r="68" spans="1:11" x14ac:dyDescent="0.2">
      <c r="A68" s="31" t="s">
        <v>35</v>
      </c>
      <c r="B68" s="34">
        <v>45</v>
      </c>
      <c r="C68" s="51">
        <v>6274</v>
      </c>
      <c r="D68" s="54">
        <v>2343</v>
      </c>
      <c r="E68" s="54">
        <v>4025.8666666666668</v>
      </c>
      <c r="G68" s="31" t="s">
        <v>35</v>
      </c>
      <c r="H68" s="33">
        <v>1</v>
      </c>
      <c r="I68" s="58">
        <v>1561.76</v>
      </c>
      <c r="J68" s="54">
        <v>1561.76</v>
      </c>
      <c r="K68" s="39">
        <v>1561.76</v>
      </c>
    </row>
    <row r="69" spans="1:11" x14ac:dyDescent="0.2">
      <c r="A69" s="31" t="s">
        <v>36</v>
      </c>
      <c r="B69" s="34">
        <v>24</v>
      </c>
      <c r="C69" s="51">
        <v>8512</v>
      </c>
      <c r="D69" s="54">
        <v>2633</v>
      </c>
      <c r="E69" s="54">
        <v>5187.125</v>
      </c>
      <c r="G69" s="31" t="s">
        <v>36</v>
      </c>
      <c r="H69" s="33">
        <v>2</v>
      </c>
      <c r="I69" s="58">
        <v>2342.64</v>
      </c>
      <c r="J69" s="54">
        <v>2011.22</v>
      </c>
      <c r="K69" s="39">
        <v>2176.9299999999998</v>
      </c>
    </row>
    <row r="70" spans="1:11" x14ac:dyDescent="0.2">
      <c r="A70" s="31" t="s">
        <v>37</v>
      </c>
      <c r="B70" s="34">
        <v>8</v>
      </c>
      <c r="C70" s="51">
        <v>7654</v>
      </c>
      <c r="D70" s="54">
        <v>2497</v>
      </c>
      <c r="E70" s="54">
        <v>4021.25</v>
      </c>
      <c r="G70" s="31" t="s">
        <v>37</v>
      </c>
    </row>
    <row r="71" spans="1:11" x14ac:dyDescent="0.2">
      <c r="A71" s="31" t="s">
        <v>38</v>
      </c>
      <c r="B71" s="34">
        <v>10</v>
      </c>
      <c r="C71" s="51">
        <v>7836</v>
      </c>
      <c r="D71" s="54">
        <v>2206</v>
      </c>
      <c r="E71" s="54">
        <v>4288.3999999999996</v>
      </c>
      <c r="G71" s="31" t="s">
        <v>38</v>
      </c>
    </row>
    <row r="72" spans="1:11" x14ac:dyDescent="0.2">
      <c r="A72" s="31" t="s">
        <v>39</v>
      </c>
      <c r="B72" s="34">
        <v>22</v>
      </c>
      <c r="C72" s="51">
        <v>5893</v>
      </c>
      <c r="D72" s="54">
        <v>1734</v>
      </c>
      <c r="E72" s="54">
        <v>2622.6363636363635</v>
      </c>
      <c r="G72" s="31" t="s">
        <v>39</v>
      </c>
      <c r="H72" s="33">
        <v>3</v>
      </c>
      <c r="I72" s="58">
        <v>1589</v>
      </c>
      <c r="J72" s="54">
        <v>1243.96</v>
      </c>
      <c r="K72" s="39">
        <v>1363.5133333333333</v>
      </c>
    </row>
    <row r="73" spans="1:11" x14ac:dyDescent="0.2">
      <c r="A73" s="31" t="s">
        <v>40</v>
      </c>
      <c r="B73" s="34">
        <v>7</v>
      </c>
      <c r="C73" s="51">
        <v>3441</v>
      </c>
      <c r="D73" s="54">
        <v>2561</v>
      </c>
      <c r="E73" s="54">
        <v>2855.1428571428573</v>
      </c>
      <c r="G73" s="31" t="s">
        <v>40</v>
      </c>
      <c r="H73" s="33">
        <v>1</v>
      </c>
      <c r="I73" s="58">
        <v>1003.34</v>
      </c>
      <c r="J73" s="54">
        <v>1003.34</v>
      </c>
      <c r="K73" s="39">
        <v>1003.34</v>
      </c>
    </row>
    <row r="74" spans="1:11" x14ac:dyDescent="0.2">
      <c r="A74" s="31" t="s">
        <v>41</v>
      </c>
      <c r="B74" s="34">
        <v>9</v>
      </c>
      <c r="C74" s="51">
        <v>4849</v>
      </c>
      <c r="D74" s="54">
        <v>1889</v>
      </c>
      <c r="E74" s="54">
        <v>3060</v>
      </c>
      <c r="G74" s="31" t="s">
        <v>41</v>
      </c>
      <c r="H74" s="33">
        <v>2</v>
      </c>
      <c r="I74" s="58">
        <v>917.08</v>
      </c>
      <c r="J74" s="54">
        <v>839.9</v>
      </c>
      <c r="K74" s="39">
        <v>878.49</v>
      </c>
    </row>
    <row r="75" spans="1:11" x14ac:dyDescent="0.2">
      <c r="A75" s="31" t="s">
        <v>42</v>
      </c>
      <c r="B75" s="34">
        <v>8</v>
      </c>
      <c r="C75" s="51">
        <v>6220</v>
      </c>
      <c r="D75" s="54">
        <v>1798</v>
      </c>
      <c r="E75" s="54">
        <v>3633.25</v>
      </c>
      <c r="G75" s="31" t="s">
        <v>42</v>
      </c>
      <c r="H75" s="33">
        <v>2</v>
      </c>
      <c r="I75" s="58">
        <v>876.22</v>
      </c>
      <c r="J75" s="54">
        <v>635.6</v>
      </c>
      <c r="K75" s="39">
        <v>755.91</v>
      </c>
    </row>
    <row r="76" spans="1:11" x14ac:dyDescent="0.2">
      <c r="A76" s="31" t="s">
        <v>43</v>
      </c>
      <c r="B76" s="34">
        <v>20</v>
      </c>
      <c r="C76" s="51">
        <v>7355</v>
      </c>
      <c r="D76" s="54">
        <v>1362</v>
      </c>
      <c r="E76" s="54">
        <v>3584.35</v>
      </c>
      <c r="G76" s="31" t="s">
        <v>43</v>
      </c>
      <c r="H76" s="33">
        <v>4</v>
      </c>
      <c r="I76" s="58">
        <v>1312.06</v>
      </c>
      <c r="J76" s="54">
        <v>762.72</v>
      </c>
      <c r="K76" s="39">
        <v>1014.69</v>
      </c>
    </row>
    <row r="77" spans="1:11" x14ac:dyDescent="0.2">
      <c r="A77" s="15">
        <v>2012</v>
      </c>
      <c r="B77" s="26">
        <v>20</v>
      </c>
      <c r="C77" s="42">
        <v>6364</v>
      </c>
      <c r="D77" s="43">
        <v>1818</v>
      </c>
      <c r="E77" s="43">
        <v>3272.65</v>
      </c>
      <c r="G77">
        <v>2012</v>
      </c>
    </row>
    <row r="79" spans="1:11" x14ac:dyDescent="0.2">
      <c r="A79" t="s">
        <v>61</v>
      </c>
      <c r="G79" t="s">
        <v>72</v>
      </c>
    </row>
    <row r="80" spans="1:11" x14ac:dyDescent="0.2">
      <c r="A80" s="31"/>
      <c r="B80" s="31"/>
      <c r="C80" s="31" t="s">
        <v>68</v>
      </c>
      <c r="D80" s="31"/>
      <c r="E80" s="31"/>
      <c r="G80" s="15"/>
      <c r="H80" s="15"/>
      <c r="I80" s="15" t="s">
        <v>71</v>
      </c>
      <c r="J80" s="15"/>
      <c r="K80" s="15"/>
    </row>
    <row r="81" spans="1:11" x14ac:dyDescent="0.2">
      <c r="A81" s="31"/>
      <c r="B81" s="32" t="s">
        <v>55</v>
      </c>
      <c r="C81" s="32" t="s">
        <v>56</v>
      </c>
      <c r="D81" s="32" t="s">
        <v>57</v>
      </c>
      <c r="E81" s="32" t="s">
        <v>58</v>
      </c>
      <c r="G81" s="15"/>
      <c r="H81" s="32" t="s">
        <v>55</v>
      </c>
      <c r="I81" s="32" t="s">
        <v>56</v>
      </c>
      <c r="J81" s="32" t="s">
        <v>57</v>
      </c>
      <c r="K81" s="32" t="s">
        <v>58</v>
      </c>
    </row>
    <row r="82" spans="1:11" x14ac:dyDescent="0.2">
      <c r="A82" s="31">
        <v>1992</v>
      </c>
      <c r="G82" s="31" t="s">
        <v>24</v>
      </c>
      <c r="H82" s="47">
        <v>9</v>
      </c>
      <c r="I82" s="48">
        <v>3572.98</v>
      </c>
      <c r="J82" s="49">
        <v>1041.93</v>
      </c>
      <c r="K82" s="59">
        <v>1594.2966666666666</v>
      </c>
    </row>
    <row r="83" spans="1:11" x14ac:dyDescent="0.2">
      <c r="A83" s="31">
        <v>1993</v>
      </c>
      <c r="G83" s="31" t="s">
        <v>25</v>
      </c>
      <c r="H83" s="29">
        <v>71</v>
      </c>
      <c r="I83" s="51">
        <v>4662.58</v>
      </c>
      <c r="J83" s="60">
        <v>1048.74</v>
      </c>
      <c r="K83" s="39">
        <v>1910.0483380281694</v>
      </c>
    </row>
    <row r="84" spans="1:11" x14ac:dyDescent="0.2">
      <c r="A84" s="31">
        <v>1994</v>
      </c>
      <c r="G84" s="31" t="s">
        <v>26</v>
      </c>
      <c r="H84" s="29">
        <v>44</v>
      </c>
      <c r="I84" s="51">
        <v>4703.4399999999996</v>
      </c>
      <c r="J84" s="60">
        <v>1039.6600000000001</v>
      </c>
      <c r="K84" s="39">
        <v>2170.326363636364</v>
      </c>
    </row>
    <row r="85" spans="1:11" x14ac:dyDescent="0.2">
      <c r="A85" s="31">
        <v>1995</v>
      </c>
      <c r="G85" s="31" t="s">
        <v>27</v>
      </c>
      <c r="H85" s="45">
        <v>62</v>
      </c>
      <c r="I85" s="51">
        <v>4689.82</v>
      </c>
      <c r="J85" s="60">
        <v>1055.55</v>
      </c>
      <c r="K85" s="39">
        <v>2628.4037096774186</v>
      </c>
    </row>
    <row r="86" spans="1:11" x14ac:dyDescent="0.2">
      <c r="A86" s="31">
        <v>1996</v>
      </c>
      <c r="B86" s="34">
        <v>160</v>
      </c>
      <c r="C86" s="56">
        <v>5530</v>
      </c>
      <c r="D86" s="56">
        <v>672</v>
      </c>
      <c r="E86" s="27">
        <v>1867.0687499999999</v>
      </c>
      <c r="G86" s="31" t="s">
        <v>28</v>
      </c>
      <c r="H86" s="45">
        <v>17</v>
      </c>
      <c r="I86" s="51">
        <v>4605.83</v>
      </c>
      <c r="J86" s="60">
        <v>1112.3</v>
      </c>
      <c r="K86" s="39">
        <v>2016.4276470588234</v>
      </c>
    </row>
    <row r="87" spans="1:11" x14ac:dyDescent="0.2">
      <c r="A87" s="31">
        <v>1997</v>
      </c>
      <c r="B87" s="34">
        <v>224</v>
      </c>
      <c r="C87" s="56">
        <v>4340</v>
      </c>
      <c r="D87" s="56">
        <v>627</v>
      </c>
      <c r="E87" s="27">
        <v>1838.9910714285713</v>
      </c>
      <c r="G87" s="31" t="s">
        <v>29</v>
      </c>
    </row>
    <row r="88" spans="1:11" x14ac:dyDescent="0.2">
      <c r="A88" s="31">
        <v>1998</v>
      </c>
      <c r="B88" s="34">
        <v>317</v>
      </c>
      <c r="C88" s="56">
        <v>4794</v>
      </c>
      <c r="D88" s="56">
        <v>536</v>
      </c>
      <c r="E88" s="27">
        <v>1810.9337539432177</v>
      </c>
      <c r="G88" s="31" t="s">
        <v>30</v>
      </c>
    </row>
    <row r="89" spans="1:11" x14ac:dyDescent="0.2">
      <c r="A89" s="31">
        <v>1999</v>
      </c>
      <c r="B89" s="34">
        <v>45</v>
      </c>
      <c r="C89" s="56">
        <v>4785</v>
      </c>
      <c r="D89" s="56">
        <v>2270</v>
      </c>
      <c r="E89" s="27">
        <v>2933.0666666666666</v>
      </c>
      <c r="G89" s="31" t="s">
        <v>31</v>
      </c>
    </row>
    <row r="90" spans="1:11" x14ac:dyDescent="0.2">
      <c r="A90" s="31">
        <v>2000</v>
      </c>
      <c r="B90" s="34">
        <v>62</v>
      </c>
      <c r="C90" s="56">
        <v>4976</v>
      </c>
      <c r="D90" s="56">
        <v>2270</v>
      </c>
      <c r="E90" s="27">
        <v>2925.0483870967741</v>
      </c>
      <c r="G90" s="31" t="s">
        <v>32</v>
      </c>
    </row>
    <row r="91" spans="1:11" x14ac:dyDescent="0.2">
      <c r="A91" s="31">
        <v>2001</v>
      </c>
      <c r="B91" s="34">
        <v>69</v>
      </c>
      <c r="C91" s="56">
        <v>5838</v>
      </c>
      <c r="D91" s="56">
        <v>2270</v>
      </c>
      <c r="E91" s="27">
        <v>2986.855072463768</v>
      </c>
      <c r="G91" s="31" t="s">
        <v>33</v>
      </c>
      <c r="H91" s="45">
        <v>30</v>
      </c>
      <c r="I91" s="51">
        <v>3164.38</v>
      </c>
      <c r="J91" s="60">
        <v>1062.3599999999999</v>
      </c>
      <c r="K91" s="39">
        <v>1762.7306666666664</v>
      </c>
    </row>
    <row r="92" spans="1:11" x14ac:dyDescent="0.2">
      <c r="A92" s="31">
        <v>2002</v>
      </c>
      <c r="B92" s="34">
        <v>60</v>
      </c>
      <c r="C92" s="56">
        <v>4740</v>
      </c>
      <c r="D92" s="56">
        <v>2270</v>
      </c>
      <c r="E92" s="27">
        <v>3104.1333333333332</v>
      </c>
      <c r="G92" s="31" t="s">
        <v>34</v>
      </c>
      <c r="H92" s="45">
        <v>40</v>
      </c>
      <c r="I92" s="51">
        <v>3409.54</v>
      </c>
      <c r="J92" s="60">
        <v>1066.9000000000001</v>
      </c>
      <c r="K92" s="39">
        <v>1848.6879999999996</v>
      </c>
    </row>
    <row r="93" spans="1:11" x14ac:dyDescent="0.2">
      <c r="A93" s="31">
        <v>2003</v>
      </c>
      <c r="B93" s="34">
        <v>146</v>
      </c>
      <c r="C93" s="56">
        <v>5271</v>
      </c>
      <c r="D93" s="56">
        <v>2270</v>
      </c>
      <c r="E93" s="27">
        <v>2903.3904109589039</v>
      </c>
      <c r="G93" s="31" t="s">
        <v>35</v>
      </c>
      <c r="H93" s="45">
        <v>67</v>
      </c>
      <c r="I93" s="51">
        <v>2960.08</v>
      </c>
      <c r="J93" s="60">
        <v>1053.28</v>
      </c>
      <c r="K93" s="39">
        <v>1664.9602985074623</v>
      </c>
    </row>
    <row r="94" spans="1:11" x14ac:dyDescent="0.2">
      <c r="A94" s="31">
        <v>2004</v>
      </c>
      <c r="B94" s="34">
        <v>112</v>
      </c>
      <c r="C94" s="56">
        <v>7981</v>
      </c>
      <c r="D94" s="56">
        <v>2270</v>
      </c>
      <c r="E94" s="27">
        <v>3118.8482142857142</v>
      </c>
      <c r="G94" s="31" t="s">
        <v>36</v>
      </c>
      <c r="H94" s="45">
        <v>20</v>
      </c>
      <c r="I94" s="51">
        <v>2605.96</v>
      </c>
      <c r="J94" s="60">
        <v>953.4</v>
      </c>
      <c r="K94" s="39">
        <v>1565.4374000000003</v>
      </c>
    </row>
    <row r="95" spans="1:11" x14ac:dyDescent="0.2">
      <c r="A95" s="31">
        <v>2005</v>
      </c>
      <c r="B95" s="34">
        <v>193</v>
      </c>
      <c r="C95" s="56">
        <v>6156</v>
      </c>
      <c r="D95" s="56">
        <v>1289</v>
      </c>
      <c r="E95" s="27">
        <v>3155.3782383419689</v>
      </c>
      <c r="G95" s="31" t="s">
        <v>37</v>
      </c>
      <c r="H95" s="45">
        <v>39</v>
      </c>
      <c r="I95" s="51">
        <v>2215.52</v>
      </c>
      <c r="J95" s="60">
        <v>612.9</v>
      </c>
      <c r="K95" s="39">
        <v>1136.5133333333335</v>
      </c>
    </row>
    <row r="96" spans="1:11" x14ac:dyDescent="0.2">
      <c r="A96" s="31">
        <v>2006</v>
      </c>
      <c r="B96" s="34">
        <v>193</v>
      </c>
      <c r="C96" s="56">
        <v>5221</v>
      </c>
      <c r="D96" s="56">
        <v>1435</v>
      </c>
      <c r="E96" s="27">
        <v>2685.2849740932643</v>
      </c>
      <c r="G96" s="31" t="s">
        <v>38</v>
      </c>
      <c r="H96" s="29">
        <v>115</v>
      </c>
      <c r="I96" s="51">
        <v>2374.42</v>
      </c>
      <c r="J96" s="60">
        <v>590.20000000000005</v>
      </c>
      <c r="K96" s="39">
        <v>1024.1845217391303</v>
      </c>
    </row>
    <row r="97" spans="1:11" x14ac:dyDescent="0.2">
      <c r="A97" s="31">
        <v>2007</v>
      </c>
      <c r="B97" s="34">
        <v>325</v>
      </c>
      <c r="C97" s="56">
        <v>5303</v>
      </c>
      <c r="D97" s="56">
        <v>1371</v>
      </c>
      <c r="E97" s="27">
        <v>2606.1353846153847</v>
      </c>
      <c r="G97" s="31" t="s">
        <v>39</v>
      </c>
      <c r="H97" s="29">
        <v>192</v>
      </c>
      <c r="I97" s="37">
        <v>2115.64</v>
      </c>
      <c r="J97" s="60">
        <v>612.9</v>
      </c>
      <c r="K97" s="39">
        <v>1092.7448958333332</v>
      </c>
    </row>
    <row r="98" spans="1:11" x14ac:dyDescent="0.2">
      <c r="A98" s="31">
        <v>2008</v>
      </c>
      <c r="B98" s="34">
        <v>352</v>
      </c>
      <c r="C98" s="56">
        <v>6156</v>
      </c>
      <c r="D98" s="56">
        <v>1371</v>
      </c>
      <c r="E98" s="27">
        <v>2791.6875</v>
      </c>
      <c r="G98" s="31" t="s">
        <v>40</v>
      </c>
      <c r="H98" s="34">
        <v>214</v>
      </c>
      <c r="I98" s="51">
        <v>2106.56</v>
      </c>
      <c r="J98" s="60">
        <v>617.44000000000005</v>
      </c>
      <c r="K98" s="39">
        <v>1200.0450467289718</v>
      </c>
    </row>
    <row r="99" spans="1:11" x14ac:dyDescent="0.2">
      <c r="A99" s="31">
        <v>2009</v>
      </c>
      <c r="B99" s="34">
        <v>247</v>
      </c>
      <c r="C99" s="56">
        <v>5030</v>
      </c>
      <c r="D99" s="56">
        <v>1371</v>
      </c>
      <c r="E99" s="27">
        <v>2696.0688259109311</v>
      </c>
      <c r="G99" s="31" t="s">
        <v>41</v>
      </c>
      <c r="H99" s="34">
        <v>148</v>
      </c>
      <c r="I99" s="51">
        <v>2437.98</v>
      </c>
      <c r="J99" s="60">
        <v>631.05999999999995</v>
      </c>
      <c r="K99" s="39">
        <v>1271.7828378378385</v>
      </c>
    </row>
    <row r="100" spans="1:11" x14ac:dyDescent="0.2">
      <c r="A100" s="31">
        <v>2010</v>
      </c>
      <c r="B100" s="34">
        <v>562</v>
      </c>
      <c r="C100" s="56">
        <v>6583</v>
      </c>
      <c r="D100" s="56">
        <v>1380</v>
      </c>
      <c r="E100" s="27">
        <v>2870.2046263345196</v>
      </c>
      <c r="G100" s="31" t="s">
        <v>42</v>
      </c>
      <c r="H100" s="34">
        <v>76</v>
      </c>
      <c r="I100" s="51">
        <v>2369.88</v>
      </c>
      <c r="J100" s="60">
        <v>617.44000000000005</v>
      </c>
      <c r="K100" s="39">
        <v>1211.2242105263156</v>
      </c>
    </row>
    <row r="101" spans="1:11" x14ac:dyDescent="0.2">
      <c r="A101" s="31">
        <v>2011</v>
      </c>
      <c r="B101" s="34">
        <v>369</v>
      </c>
      <c r="C101" s="56">
        <v>9307</v>
      </c>
      <c r="D101" s="56">
        <v>1362</v>
      </c>
      <c r="E101" s="27">
        <v>3117.49864498645</v>
      </c>
      <c r="G101" s="31" t="s">
        <v>43</v>
      </c>
      <c r="H101" s="34">
        <v>66</v>
      </c>
      <c r="I101" s="51">
        <v>2447.06</v>
      </c>
      <c r="J101" s="60">
        <v>640.14</v>
      </c>
      <c r="K101" s="39">
        <v>1423.9778787878788</v>
      </c>
    </row>
    <row r="102" spans="1:11" x14ac:dyDescent="0.2">
      <c r="A102" s="30">
        <v>2012</v>
      </c>
      <c r="B102" s="29">
        <v>209</v>
      </c>
      <c r="C102" s="29">
        <v>8182</v>
      </c>
      <c r="D102" s="29">
        <v>1364</v>
      </c>
      <c r="E102" s="29">
        <v>3133.95</v>
      </c>
      <c r="G102" s="30">
        <v>2012</v>
      </c>
      <c r="H102" s="30">
        <v>15</v>
      </c>
      <c r="I102" s="29">
        <v>2908</v>
      </c>
      <c r="J102" s="30">
        <v>780</v>
      </c>
      <c r="K102" s="29">
        <v>1586.07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C13" workbookViewId="0">
      <selection activeCell="I4" sqref="I4:I24"/>
    </sheetView>
  </sheetViews>
  <sheetFormatPr defaultRowHeight="12.75" x14ac:dyDescent="0.2"/>
  <cols>
    <col min="1" max="1" width="12.85546875" bestFit="1" customWidth="1"/>
    <col min="9" max="9" width="10.5703125" bestFit="1" customWidth="1"/>
  </cols>
  <sheetData>
    <row r="2" spans="1:9" x14ac:dyDescent="0.2">
      <c r="A2" t="s">
        <v>21</v>
      </c>
    </row>
    <row r="3" spans="1:9" x14ac:dyDescent="0.2">
      <c r="A3" t="s">
        <v>3</v>
      </c>
      <c r="B3" t="s">
        <v>47</v>
      </c>
      <c r="C3" t="s">
        <v>48</v>
      </c>
      <c r="D3" t="s">
        <v>13</v>
      </c>
      <c r="E3" t="s">
        <v>14</v>
      </c>
      <c r="F3" t="s">
        <v>49</v>
      </c>
      <c r="G3" t="s">
        <v>50</v>
      </c>
      <c r="H3" t="s">
        <v>15</v>
      </c>
      <c r="I3" t="s">
        <v>44</v>
      </c>
    </row>
    <row r="4" spans="1:9" x14ac:dyDescent="0.2">
      <c r="A4">
        <v>1992</v>
      </c>
    </row>
    <row r="5" spans="1:9" x14ac:dyDescent="0.2">
      <c r="A5">
        <v>1993</v>
      </c>
    </row>
    <row r="6" spans="1:9" x14ac:dyDescent="0.2">
      <c r="A6">
        <v>1994</v>
      </c>
    </row>
    <row r="7" spans="1:9" x14ac:dyDescent="0.2">
      <c r="A7">
        <v>1995</v>
      </c>
    </row>
    <row r="8" spans="1:9" x14ac:dyDescent="0.2">
      <c r="A8" t="s">
        <v>28</v>
      </c>
      <c r="B8">
        <v>311</v>
      </c>
      <c r="C8">
        <v>61</v>
      </c>
      <c r="D8">
        <v>1279</v>
      </c>
      <c r="E8">
        <v>244</v>
      </c>
      <c r="F8">
        <v>3</v>
      </c>
      <c r="G8">
        <v>78</v>
      </c>
      <c r="H8">
        <v>160</v>
      </c>
      <c r="I8">
        <v>2136</v>
      </c>
    </row>
    <row r="9" spans="1:9" x14ac:dyDescent="0.2">
      <c r="A9" t="s">
        <v>29</v>
      </c>
      <c r="B9">
        <v>201</v>
      </c>
      <c r="C9">
        <v>85</v>
      </c>
      <c r="D9">
        <v>4914</v>
      </c>
      <c r="E9">
        <v>461</v>
      </c>
      <c r="F9">
        <v>4</v>
      </c>
      <c r="G9">
        <v>56</v>
      </c>
      <c r="H9">
        <v>226</v>
      </c>
      <c r="I9">
        <v>5947</v>
      </c>
    </row>
    <row r="10" spans="1:9" x14ac:dyDescent="0.2">
      <c r="A10" t="s">
        <v>30</v>
      </c>
      <c r="B10">
        <v>38</v>
      </c>
      <c r="C10">
        <v>65</v>
      </c>
      <c r="D10">
        <v>3062</v>
      </c>
      <c r="E10">
        <v>285</v>
      </c>
      <c r="F10">
        <v>1</v>
      </c>
      <c r="G10">
        <v>26</v>
      </c>
      <c r="H10">
        <v>318</v>
      </c>
      <c r="I10">
        <v>3795</v>
      </c>
    </row>
    <row r="11" spans="1:9" x14ac:dyDescent="0.2">
      <c r="A11" t="s">
        <v>31</v>
      </c>
      <c r="B11">
        <v>52</v>
      </c>
      <c r="C11">
        <v>230</v>
      </c>
      <c r="D11">
        <v>3226</v>
      </c>
      <c r="E11">
        <v>608</v>
      </c>
      <c r="G11">
        <v>21</v>
      </c>
      <c r="H11">
        <v>45</v>
      </c>
      <c r="I11">
        <v>4182</v>
      </c>
    </row>
    <row r="12" spans="1:9" x14ac:dyDescent="0.2">
      <c r="A12" t="s">
        <v>32</v>
      </c>
      <c r="B12">
        <v>60</v>
      </c>
      <c r="C12">
        <v>93</v>
      </c>
      <c r="D12">
        <v>3223</v>
      </c>
      <c r="E12">
        <v>336</v>
      </c>
      <c r="F12">
        <v>2</v>
      </c>
      <c r="G12">
        <v>26</v>
      </c>
      <c r="H12">
        <v>62</v>
      </c>
      <c r="I12">
        <v>3802</v>
      </c>
    </row>
    <row r="13" spans="1:9" x14ac:dyDescent="0.2">
      <c r="A13" t="s">
        <v>33</v>
      </c>
      <c r="B13">
        <v>117</v>
      </c>
      <c r="C13">
        <v>127</v>
      </c>
      <c r="D13">
        <v>2731</v>
      </c>
      <c r="E13">
        <v>449</v>
      </c>
      <c r="F13">
        <v>2</v>
      </c>
      <c r="G13">
        <v>7</v>
      </c>
      <c r="H13">
        <v>69</v>
      </c>
      <c r="I13">
        <v>3502</v>
      </c>
    </row>
    <row r="14" spans="1:9" x14ac:dyDescent="0.2">
      <c r="A14" t="s">
        <v>34</v>
      </c>
      <c r="B14">
        <v>93</v>
      </c>
      <c r="C14">
        <v>128</v>
      </c>
      <c r="D14">
        <v>3344</v>
      </c>
      <c r="E14">
        <v>245</v>
      </c>
      <c r="G14">
        <v>37</v>
      </c>
      <c r="H14">
        <v>60</v>
      </c>
      <c r="I14">
        <v>3907</v>
      </c>
    </row>
    <row r="15" spans="1:9" x14ac:dyDescent="0.2">
      <c r="A15" t="s">
        <v>35</v>
      </c>
      <c r="B15">
        <v>3</v>
      </c>
      <c r="C15">
        <v>66</v>
      </c>
      <c r="D15">
        <v>1205</v>
      </c>
      <c r="E15">
        <v>76</v>
      </c>
      <c r="G15">
        <v>45</v>
      </c>
      <c r="H15">
        <v>146</v>
      </c>
      <c r="I15">
        <v>1541</v>
      </c>
    </row>
    <row r="16" spans="1:9" x14ac:dyDescent="0.2">
      <c r="A16" t="s">
        <v>36</v>
      </c>
      <c r="B16">
        <v>1</v>
      </c>
      <c r="C16">
        <v>10</v>
      </c>
      <c r="D16">
        <v>1957</v>
      </c>
      <c r="E16">
        <v>165</v>
      </c>
      <c r="F16">
        <v>1</v>
      </c>
      <c r="G16">
        <v>24</v>
      </c>
      <c r="H16">
        <v>112</v>
      </c>
      <c r="I16">
        <v>2270</v>
      </c>
    </row>
    <row r="17" spans="1:9" x14ac:dyDescent="0.2">
      <c r="A17" t="s">
        <v>37</v>
      </c>
      <c r="C17">
        <v>5</v>
      </c>
      <c r="D17">
        <v>458</v>
      </c>
      <c r="E17">
        <v>56</v>
      </c>
      <c r="F17">
        <v>1</v>
      </c>
      <c r="G17">
        <v>8</v>
      </c>
      <c r="H17">
        <v>194</v>
      </c>
      <c r="I17">
        <v>722</v>
      </c>
    </row>
    <row r="18" spans="1:9" x14ac:dyDescent="0.2">
      <c r="A18" t="s">
        <v>38</v>
      </c>
      <c r="B18">
        <v>7</v>
      </c>
      <c r="C18">
        <v>9</v>
      </c>
      <c r="D18">
        <v>1076</v>
      </c>
      <c r="E18">
        <v>112</v>
      </c>
      <c r="G18">
        <v>10</v>
      </c>
      <c r="H18">
        <v>193</v>
      </c>
      <c r="I18">
        <v>1407</v>
      </c>
    </row>
    <row r="19" spans="1:9" x14ac:dyDescent="0.2">
      <c r="A19" t="s">
        <v>39</v>
      </c>
      <c r="B19">
        <v>2</v>
      </c>
      <c r="C19">
        <v>12</v>
      </c>
      <c r="D19">
        <v>781</v>
      </c>
      <c r="E19">
        <v>157</v>
      </c>
      <c r="G19">
        <v>22</v>
      </c>
      <c r="H19">
        <v>325</v>
      </c>
      <c r="I19">
        <v>1299</v>
      </c>
    </row>
    <row r="20" spans="1:9" x14ac:dyDescent="0.2">
      <c r="A20" t="s">
        <v>40</v>
      </c>
      <c r="B20">
        <v>1</v>
      </c>
      <c r="C20">
        <v>30</v>
      </c>
      <c r="D20">
        <v>706</v>
      </c>
      <c r="E20">
        <v>103</v>
      </c>
      <c r="F20">
        <v>1</v>
      </c>
      <c r="G20">
        <v>7</v>
      </c>
      <c r="H20">
        <v>352</v>
      </c>
      <c r="I20">
        <v>1200</v>
      </c>
    </row>
    <row r="21" spans="1:9" x14ac:dyDescent="0.2">
      <c r="A21" t="s">
        <v>41</v>
      </c>
      <c r="C21">
        <v>13</v>
      </c>
      <c r="D21">
        <v>559</v>
      </c>
      <c r="E21">
        <v>85</v>
      </c>
      <c r="F21">
        <v>12</v>
      </c>
      <c r="G21">
        <v>9</v>
      </c>
      <c r="H21">
        <v>247</v>
      </c>
      <c r="I21">
        <v>925</v>
      </c>
    </row>
    <row r="22" spans="1:9" x14ac:dyDescent="0.2">
      <c r="A22" t="s">
        <v>42</v>
      </c>
      <c r="B22">
        <v>1</v>
      </c>
      <c r="C22">
        <v>27</v>
      </c>
      <c r="D22">
        <v>243</v>
      </c>
      <c r="E22">
        <v>239</v>
      </c>
      <c r="F22">
        <v>3</v>
      </c>
      <c r="G22">
        <v>8</v>
      </c>
      <c r="H22">
        <v>565</v>
      </c>
      <c r="I22">
        <v>1086</v>
      </c>
    </row>
    <row r="23" spans="1:9" x14ac:dyDescent="0.2">
      <c r="A23" t="s">
        <v>43</v>
      </c>
      <c r="B23">
        <v>1</v>
      </c>
      <c r="C23">
        <v>32</v>
      </c>
      <c r="D23">
        <v>537</v>
      </c>
      <c r="E23">
        <v>207</v>
      </c>
      <c r="G23">
        <v>20</v>
      </c>
      <c r="H23">
        <v>369</v>
      </c>
      <c r="I23">
        <v>1166</v>
      </c>
    </row>
    <row r="24" spans="1:9" x14ac:dyDescent="0.2">
      <c r="A24" t="s">
        <v>45</v>
      </c>
      <c r="B24">
        <v>2</v>
      </c>
      <c r="C24">
        <v>56</v>
      </c>
      <c r="D24">
        <v>434</v>
      </c>
      <c r="E24">
        <v>445</v>
      </c>
      <c r="F24">
        <v>5</v>
      </c>
      <c r="G24">
        <v>20</v>
      </c>
      <c r="H24">
        <v>210</v>
      </c>
      <c r="I24">
        <v>1172</v>
      </c>
    </row>
    <row r="25" spans="1:9" x14ac:dyDescent="0.2">
      <c r="A25" t="s">
        <v>44</v>
      </c>
      <c r="B25">
        <v>890</v>
      </c>
      <c r="C25">
        <v>1049</v>
      </c>
      <c r="D25">
        <v>29735</v>
      </c>
      <c r="E25">
        <v>4273</v>
      </c>
      <c r="F25">
        <v>35</v>
      </c>
      <c r="G25">
        <v>424</v>
      </c>
      <c r="H25">
        <v>3653</v>
      </c>
      <c r="I25">
        <v>40059</v>
      </c>
    </row>
    <row r="27" spans="1:9" x14ac:dyDescent="0.2">
      <c r="A27" t="s">
        <v>46</v>
      </c>
    </row>
    <row r="28" spans="1:9" x14ac:dyDescent="0.2">
      <c r="A28" t="s">
        <v>3</v>
      </c>
      <c r="B28" t="s">
        <v>13</v>
      </c>
      <c r="C28" t="s">
        <v>14</v>
      </c>
      <c r="D28" t="s">
        <v>50</v>
      </c>
      <c r="E28" t="s">
        <v>15</v>
      </c>
      <c r="F28" t="s">
        <v>44</v>
      </c>
    </row>
    <row r="29" spans="1:9" x14ac:dyDescent="0.2">
      <c r="A29" t="s">
        <v>24</v>
      </c>
      <c r="B29">
        <v>527</v>
      </c>
      <c r="C29">
        <v>15</v>
      </c>
      <c r="D29">
        <v>2</v>
      </c>
      <c r="E29">
        <v>9</v>
      </c>
      <c r="F29">
        <v>553</v>
      </c>
    </row>
    <row r="30" spans="1:9" x14ac:dyDescent="0.2">
      <c r="A30" t="s">
        <v>25</v>
      </c>
      <c r="B30">
        <v>825</v>
      </c>
      <c r="C30">
        <v>78</v>
      </c>
      <c r="D30">
        <v>6</v>
      </c>
      <c r="E30">
        <v>71</v>
      </c>
      <c r="F30">
        <v>980</v>
      </c>
    </row>
    <row r="31" spans="1:9" x14ac:dyDescent="0.2">
      <c r="A31" t="s">
        <v>26</v>
      </c>
      <c r="B31">
        <v>999</v>
      </c>
      <c r="C31">
        <v>28</v>
      </c>
      <c r="D31">
        <v>9</v>
      </c>
      <c r="E31">
        <v>45</v>
      </c>
      <c r="F31">
        <v>1081</v>
      </c>
    </row>
    <row r="32" spans="1:9" x14ac:dyDescent="0.2">
      <c r="A32" t="s">
        <v>27</v>
      </c>
      <c r="B32">
        <v>1951</v>
      </c>
      <c r="C32">
        <v>29</v>
      </c>
      <c r="D32">
        <v>5</v>
      </c>
      <c r="E32">
        <v>63</v>
      </c>
      <c r="F32">
        <v>2048</v>
      </c>
    </row>
    <row r="33" spans="1:6" x14ac:dyDescent="0.2">
      <c r="A33" t="s">
        <v>28</v>
      </c>
      <c r="B33">
        <v>1131</v>
      </c>
      <c r="C33">
        <v>147</v>
      </c>
      <c r="D33">
        <v>7</v>
      </c>
      <c r="E33">
        <v>17</v>
      </c>
      <c r="F33">
        <v>1302</v>
      </c>
    </row>
    <row r="34" spans="1:6" x14ac:dyDescent="0.2">
      <c r="A34" t="s">
        <v>29</v>
      </c>
      <c r="C34">
        <v>40</v>
      </c>
      <c r="F34">
        <v>40</v>
      </c>
    </row>
    <row r="35" spans="1:6" x14ac:dyDescent="0.2">
      <c r="A35" t="s">
        <v>30</v>
      </c>
      <c r="B35">
        <v>1870</v>
      </c>
      <c r="C35">
        <v>236</v>
      </c>
      <c r="F35">
        <v>2106</v>
      </c>
    </row>
    <row r="36" spans="1:6" x14ac:dyDescent="0.2">
      <c r="A36" t="s">
        <v>31</v>
      </c>
      <c r="B36">
        <v>1999</v>
      </c>
      <c r="C36">
        <v>173</v>
      </c>
      <c r="D36">
        <v>1</v>
      </c>
      <c r="F36">
        <v>2173</v>
      </c>
    </row>
    <row r="37" spans="1:6" x14ac:dyDescent="0.2">
      <c r="A37" t="s">
        <v>32</v>
      </c>
      <c r="C37">
        <v>16</v>
      </c>
      <c r="F37">
        <v>134</v>
      </c>
    </row>
    <row r="38" spans="1:6" x14ac:dyDescent="0.2">
      <c r="A38" t="s">
        <v>33</v>
      </c>
      <c r="B38">
        <v>1210</v>
      </c>
      <c r="C38">
        <v>151</v>
      </c>
      <c r="E38">
        <v>30</v>
      </c>
      <c r="F38">
        <v>1391</v>
      </c>
    </row>
    <row r="39" spans="1:6" x14ac:dyDescent="0.2">
      <c r="A39" t="s">
        <v>34</v>
      </c>
      <c r="B39">
        <v>1043</v>
      </c>
      <c r="C39">
        <v>155</v>
      </c>
      <c r="D39">
        <v>4</v>
      </c>
      <c r="E39">
        <v>41</v>
      </c>
      <c r="F39">
        <v>1243</v>
      </c>
    </row>
    <row r="40" spans="1:6" x14ac:dyDescent="0.2">
      <c r="A40" t="s">
        <v>35</v>
      </c>
      <c r="B40">
        <v>878</v>
      </c>
      <c r="C40">
        <v>118</v>
      </c>
      <c r="D40">
        <v>1</v>
      </c>
      <c r="E40">
        <v>67</v>
      </c>
      <c r="F40">
        <v>1064</v>
      </c>
    </row>
    <row r="41" spans="1:6" x14ac:dyDescent="0.2">
      <c r="A41" t="s">
        <v>36</v>
      </c>
      <c r="B41">
        <v>1063</v>
      </c>
      <c r="C41">
        <v>215</v>
      </c>
      <c r="D41">
        <v>2</v>
      </c>
      <c r="E41">
        <v>24</v>
      </c>
      <c r="F41">
        <v>1304</v>
      </c>
    </row>
    <row r="42" spans="1:6" x14ac:dyDescent="0.2">
      <c r="A42" t="s">
        <v>37</v>
      </c>
      <c r="B42">
        <v>865</v>
      </c>
      <c r="C42">
        <v>271</v>
      </c>
      <c r="E42">
        <v>39</v>
      </c>
      <c r="F42">
        <v>1175</v>
      </c>
    </row>
    <row r="43" spans="1:6" x14ac:dyDescent="0.2">
      <c r="A43" t="s">
        <v>38</v>
      </c>
      <c r="B43">
        <v>1081</v>
      </c>
      <c r="C43">
        <v>100</v>
      </c>
      <c r="E43">
        <v>114</v>
      </c>
      <c r="F43">
        <v>1295</v>
      </c>
    </row>
    <row r="44" spans="1:6" x14ac:dyDescent="0.2">
      <c r="A44" t="s">
        <v>39</v>
      </c>
      <c r="B44">
        <v>1421</v>
      </c>
      <c r="C44">
        <v>75</v>
      </c>
      <c r="D44">
        <v>3</v>
      </c>
      <c r="E44">
        <v>195</v>
      </c>
      <c r="F44">
        <v>1694</v>
      </c>
    </row>
    <row r="45" spans="1:6" x14ac:dyDescent="0.2">
      <c r="A45" t="s">
        <v>40</v>
      </c>
      <c r="B45">
        <v>629</v>
      </c>
      <c r="C45">
        <v>138</v>
      </c>
      <c r="D45">
        <v>1</v>
      </c>
      <c r="E45">
        <v>214</v>
      </c>
      <c r="F45">
        <v>982</v>
      </c>
    </row>
    <row r="46" spans="1:6" x14ac:dyDescent="0.2">
      <c r="A46" t="s">
        <v>41</v>
      </c>
      <c r="B46">
        <v>752</v>
      </c>
      <c r="C46">
        <v>90</v>
      </c>
      <c r="D46">
        <v>2</v>
      </c>
      <c r="E46">
        <v>148</v>
      </c>
      <c r="F46">
        <v>992</v>
      </c>
    </row>
    <row r="47" spans="1:6" x14ac:dyDescent="0.2">
      <c r="A47" t="s">
        <v>42</v>
      </c>
      <c r="B47">
        <v>935</v>
      </c>
      <c r="C47">
        <v>83</v>
      </c>
      <c r="D47">
        <v>2</v>
      </c>
      <c r="E47">
        <v>76</v>
      </c>
      <c r="F47">
        <v>1096</v>
      </c>
    </row>
    <row r="48" spans="1:6" x14ac:dyDescent="0.2">
      <c r="A48" t="s">
        <v>43</v>
      </c>
      <c r="B48">
        <v>1214</v>
      </c>
      <c r="C48">
        <v>81</v>
      </c>
      <c r="D48">
        <v>4</v>
      </c>
      <c r="E48">
        <v>66</v>
      </c>
      <c r="F48">
        <v>1365</v>
      </c>
    </row>
    <row r="49" spans="1:6" x14ac:dyDescent="0.2">
      <c r="A49" t="s">
        <v>45</v>
      </c>
      <c r="B49">
        <v>1632</v>
      </c>
      <c r="C49">
        <v>99</v>
      </c>
      <c r="E49">
        <v>15</v>
      </c>
      <c r="F49">
        <v>1746</v>
      </c>
    </row>
    <row r="50" spans="1:6" x14ac:dyDescent="0.2">
      <c r="A50" t="s">
        <v>44</v>
      </c>
      <c r="B50">
        <v>22143</v>
      </c>
      <c r="C50">
        <v>2338</v>
      </c>
      <c r="D50">
        <v>49</v>
      </c>
      <c r="E50">
        <v>1234</v>
      </c>
      <c r="F50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3"/>
  <sheetViews>
    <sheetView topLeftCell="B43" workbookViewId="0">
      <selection activeCell="V80" sqref="V80"/>
    </sheetView>
  </sheetViews>
  <sheetFormatPr defaultRowHeight="12.75" x14ac:dyDescent="0.2"/>
  <cols>
    <col min="2" max="2" width="15" bestFit="1" customWidth="1"/>
    <col min="3" max="3" width="11.5703125" bestFit="1" customWidth="1"/>
    <col min="4" max="4" width="17" bestFit="1" customWidth="1"/>
  </cols>
  <sheetData>
    <row r="2" spans="1:4" x14ac:dyDescent="0.2">
      <c r="A2" t="s">
        <v>9</v>
      </c>
    </row>
    <row r="3" spans="1:4" x14ac:dyDescent="0.2">
      <c r="A3" t="s">
        <v>0</v>
      </c>
      <c r="B3" t="s">
        <v>16</v>
      </c>
      <c r="C3" t="s">
        <v>1</v>
      </c>
      <c r="D3" t="s">
        <v>2</v>
      </c>
    </row>
    <row r="4" spans="1:4" x14ac:dyDescent="0.2">
      <c r="A4">
        <v>1996</v>
      </c>
      <c r="C4">
        <v>2648</v>
      </c>
    </row>
    <row r="5" spans="1:4" x14ac:dyDescent="0.2">
      <c r="A5">
        <v>1997</v>
      </c>
      <c r="C5">
        <v>3654</v>
      </c>
    </row>
    <row r="6" spans="1:4" x14ac:dyDescent="0.2">
      <c r="A6">
        <v>1998</v>
      </c>
      <c r="C6">
        <v>3905</v>
      </c>
    </row>
    <row r="7" spans="1:4" x14ac:dyDescent="0.2">
      <c r="A7">
        <v>1999</v>
      </c>
      <c r="B7">
        <v>6094</v>
      </c>
      <c r="C7">
        <v>10125</v>
      </c>
      <c r="D7">
        <v>6691</v>
      </c>
    </row>
    <row r="8" spans="1:4" x14ac:dyDescent="0.2">
      <c r="A8">
        <v>2000</v>
      </c>
      <c r="B8">
        <v>4209</v>
      </c>
      <c r="C8">
        <v>17013</v>
      </c>
      <c r="D8">
        <v>13315</v>
      </c>
    </row>
    <row r="9" spans="1:4" x14ac:dyDescent="0.2">
      <c r="A9">
        <v>2001</v>
      </c>
      <c r="C9">
        <v>17413</v>
      </c>
      <c r="D9">
        <v>18984</v>
      </c>
    </row>
    <row r="10" spans="1:4" x14ac:dyDescent="0.2">
      <c r="A10">
        <v>2002</v>
      </c>
      <c r="C10">
        <v>7510</v>
      </c>
      <c r="D10">
        <v>6156</v>
      </c>
    </row>
    <row r="11" spans="1:4" x14ac:dyDescent="0.2">
      <c r="A11">
        <v>2003</v>
      </c>
      <c r="C11">
        <v>8379</v>
      </c>
      <c r="D11">
        <v>2362</v>
      </c>
    </row>
    <row r="12" spans="1:4" x14ac:dyDescent="0.2">
      <c r="A12">
        <v>2004</v>
      </c>
      <c r="C12">
        <v>10278</v>
      </c>
    </row>
    <row r="13" spans="1:4" x14ac:dyDescent="0.2">
      <c r="A13">
        <v>2005</v>
      </c>
      <c r="D13">
        <v>4667</v>
      </c>
    </row>
    <row r="14" spans="1:4" x14ac:dyDescent="0.2">
      <c r="A14">
        <v>2006</v>
      </c>
    </row>
    <row r="15" spans="1:4" x14ac:dyDescent="0.2">
      <c r="A15">
        <v>2007</v>
      </c>
      <c r="B15">
        <v>3933</v>
      </c>
    </row>
    <row r="16" spans="1:4" x14ac:dyDescent="0.2">
      <c r="A16">
        <v>2008</v>
      </c>
      <c r="B16">
        <v>799</v>
      </c>
    </row>
    <row r="17" spans="1:4" x14ac:dyDescent="0.2">
      <c r="A17">
        <v>2009</v>
      </c>
      <c r="B17">
        <v>1747</v>
      </c>
    </row>
    <row r="18" spans="1:4" x14ac:dyDescent="0.2">
      <c r="A18">
        <v>2010</v>
      </c>
    </row>
    <row r="19" spans="1:4" x14ac:dyDescent="0.2">
      <c r="A19">
        <v>2011</v>
      </c>
    </row>
    <row r="20" spans="1:4" x14ac:dyDescent="0.2">
      <c r="A20">
        <v>2012</v>
      </c>
      <c r="C20">
        <v>3019</v>
      </c>
      <c r="D20">
        <v>237</v>
      </c>
    </row>
    <row r="23" spans="1:4" x14ac:dyDescent="0.2">
      <c r="A23" t="s">
        <v>10</v>
      </c>
      <c r="C23" t="s">
        <v>13</v>
      </c>
    </row>
    <row r="24" spans="1:4" x14ac:dyDescent="0.2">
      <c r="A24" t="s">
        <v>0</v>
      </c>
      <c r="B24" t="s">
        <v>16</v>
      </c>
      <c r="C24" t="s">
        <v>1</v>
      </c>
      <c r="D24" t="s">
        <v>2</v>
      </c>
    </row>
    <row r="25" spans="1:4" x14ac:dyDescent="0.2">
      <c r="A25">
        <v>1996</v>
      </c>
      <c r="C25">
        <v>2065</v>
      </c>
    </row>
    <row r="26" spans="1:4" x14ac:dyDescent="0.2">
      <c r="A26">
        <v>1997</v>
      </c>
      <c r="C26">
        <v>3166</v>
      </c>
    </row>
    <row r="27" spans="1:4" x14ac:dyDescent="0.2">
      <c r="A27">
        <v>1998</v>
      </c>
      <c r="C27">
        <v>3296</v>
      </c>
    </row>
    <row r="28" spans="1:4" x14ac:dyDescent="0.2">
      <c r="A28">
        <v>1999</v>
      </c>
      <c r="B28">
        <v>3875</v>
      </c>
      <c r="C28">
        <v>8763</v>
      </c>
      <c r="D28">
        <v>1021</v>
      </c>
    </row>
    <row r="29" spans="1:4" x14ac:dyDescent="0.2">
      <c r="A29">
        <v>2000</v>
      </c>
      <c r="C29">
        <v>13906</v>
      </c>
      <c r="D29">
        <v>7627</v>
      </c>
    </row>
    <row r="30" spans="1:4" x14ac:dyDescent="0.2">
      <c r="A30">
        <v>2001</v>
      </c>
      <c r="B30">
        <v>5017</v>
      </c>
      <c r="C30">
        <v>12344</v>
      </c>
      <c r="D30">
        <v>9047</v>
      </c>
    </row>
    <row r="31" spans="1:4" x14ac:dyDescent="0.2">
      <c r="A31">
        <v>2002</v>
      </c>
      <c r="B31">
        <v>5528</v>
      </c>
      <c r="C31">
        <v>6608</v>
      </c>
      <c r="D31">
        <v>3738</v>
      </c>
    </row>
    <row r="32" spans="1:4" x14ac:dyDescent="0.2">
      <c r="A32">
        <v>2003</v>
      </c>
      <c r="B32">
        <v>7284</v>
      </c>
      <c r="C32">
        <v>7314</v>
      </c>
      <c r="D32">
        <v>1299</v>
      </c>
    </row>
    <row r="33" spans="1:4" x14ac:dyDescent="0.2">
      <c r="A33">
        <v>2004</v>
      </c>
      <c r="C33">
        <v>7881</v>
      </c>
    </row>
    <row r="34" spans="1:4" x14ac:dyDescent="0.2">
      <c r="A34">
        <v>2005</v>
      </c>
      <c r="B34">
        <v>2843</v>
      </c>
      <c r="D34">
        <v>1025</v>
      </c>
    </row>
    <row r="35" spans="1:4" x14ac:dyDescent="0.2">
      <c r="A35">
        <v>2006</v>
      </c>
    </row>
    <row r="36" spans="1:4" x14ac:dyDescent="0.2">
      <c r="A36">
        <v>2007</v>
      </c>
      <c r="B36">
        <v>2256</v>
      </c>
    </row>
    <row r="37" spans="1:4" x14ac:dyDescent="0.2">
      <c r="A37">
        <v>2008</v>
      </c>
      <c r="B37">
        <v>156</v>
      </c>
    </row>
    <row r="38" spans="1:4" x14ac:dyDescent="0.2">
      <c r="A38">
        <v>2009</v>
      </c>
      <c r="B38">
        <v>237</v>
      </c>
    </row>
    <row r="39" spans="1:4" x14ac:dyDescent="0.2">
      <c r="A39">
        <v>2010</v>
      </c>
    </row>
    <row r="40" spans="1:4" x14ac:dyDescent="0.2">
      <c r="A40">
        <v>2011</v>
      </c>
    </row>
    <row r="41" spans="1:4" x14ac:dyDescent="0.2">
      <c r="A41">
        <v>2012</v>
      </c>
      <c r="C41">
        <v>2849</v>
      </c>
      <c r="D41">
        <v>0</v>
      </c>
    </row>
    <row r="44" spans="1:4" x14ac:dyDescent="0.2">
      <c r="A44" t="s">
        <v>11</v>
      </c>
      <c r="C44" t="s">
        <v>14</v>
      </c>
    </row>
    <row r="45" spans="1:4" x14ac:dyDescent="0.2">
      <c r="A45" t="s">
        <v>0</v>
      </c>
      <c r="B45" t="s">
        <v>16</v>
      </c>
      <c r="C45" t="s">
        <v>1</v>
      </c>
      <c r="D45" t="s">
        <v>2</v>
      </c>
    </row>
    <row r="46" spans="1:4" x14ac:dyDescent="0.2">
      <c r="A46">
        <v>1996</v>
      </c>
      <c r="C46">
        <v>130</v>
      </c>
    </row>
    <row r="47" spans="1:4" x14ac:dyDescent="0.2">
      <c r="A47">
        <v>1997</v>
      </c>
      <c r="C47">
        <v>201</v>
      </c>
    </row>
    <row r="48" spans="1:4" x14ac:dyDescent="0.2">
      <c r="A48">
        <v>1998</v>
      </c>
      <c r="C48">
        <v>161</v>
      </c>
    </row>
    <row r="49" spans="1:4" x14ac:dyDescent="0.2">
      <c r="A49">
        <v>1999</v>
      </c>
      <c r="B49">
        <v>812</v>
      </c>
      <c r="C49">
        <v>1016</v>
      </c>
      <c r="D49">
        <v>239</v>
      </c>
    </row>
    <row r="50" spans="1:4" x14ac:dyDescent="0.2">
      <c r="A50">
        <v>2000</v>
      </c>
      <c r="C50">
        <v>2445</v>
      </c>
      <c r="D50">
        <v>667</v>
      </c>
    </row>
    <row r="51" spans="1:4" x14ac:dyDescent="0.2">
      <c r="A51">
        <v>2001</v>
      </c>
      <c r="B51">
        <v>634</v>
      </c>
      <c r="C51">
        <v>3963</v>
      </c>
      <c r="D51">
        <v>1091</v>
      </c>
    </row>
    <row r="52" spans="1:4" x14ac:dyDescent="0.2">
      <c r="A52">
        <v>2002</v>
      </c>
      <c r="B52">
        <v>801</v>
      </c>
      <c r="C52">
        <v>501</v>
      </c>
      <c r="D52">
        <v>726</v>
      </c>
    </row>
    <row r="53" spans="1:4" x14ac:dyDescent="0.2">
      <c r="A53">
        <v>2003</v>
      </c>
      <c r="B53">
        <v>240</v>
      </c>
      <c r="C53">
        <v>907</v>
      </c>
      <c r="D53">
        <v>71</v>
      </c>
    </row>
    <row r="54" spans="1:4" x14ac:dyDescent="0.2">
      <c r="A54">
        <v>2004</v>
      </c>
      <c r="C54">
        <v>1248</v>
      </c>
    </row>
    <row r="55" spans="1:4" x14ac:dyDescent="0.2">
      <c r="A55">
        <v>2005</v>
      </c>
      <c r="B55">
        <v>905</v>
      </c>
      <c r="D55">
        <v>69</v>
      </c>
    </row>
    <row r="56" spans="1:4" x14ac:dyDescent="0.2">
      <c r="A56">
        <v>2006</v>
      </c>
    </row>
    <row r="57" spans="1:4" x14ac:dyDescent="0.2">
      <c r="A57">
        <v>2007</v>
      </c>
      <c r="B57">
        <v>326</v>
      </c>
    </row>
    <row r="58" spans="1:4" x14ac:dyDescent="0.2">
      <c r="A58">
        <v>2008</v>
      </c>
      <c r="B58">
        <v>89</v>
      </c>
    </row>
    <row r="59" spans="1:4" x14ac:dyDescent="0.2">
      <c r="A59">
        <v>2009</v>
      </c>
      <c r="B59">
        <v>267</v>
      </c>
    </row>
    <row r="60" spans="1:4" x14ac:dyDescent="0.2">
      <c r="A60">
        <v>2010</v>
      </c>
    </row>
    <row r="61" spans="1:4" x14ac:dyDescent="0.2">
      <c r="A61">
        <v>2011</v>
      </c>
    </row>
    <row r="62" spans="1:4" x14ac:dyDescent="0.2">
      <c r="A62">
        <v>2012</v>
      </c>
      <c r="C62">
        <v>115</v>
      </c>
      <c r="D62">
        <v>34</v>
      </c>
    </row>
    <row r="65" spans="1:4" x14ac:dyDescent="0.2">
      <c r="A65" t="s">
        <v>12</v>
      </c>
      <c r="C65" t="s">
        <v>15</v>
      </c>
    </row>
    <row r="66" spans="1:4" x14ac:dyDescent="0.2">
      <c r="A66" t="s">
        <v>0</v>
      </c>
      <c r="B66" t="s">
        <v>16</v>
      </c>
      <c r="C66" t="s">
        <v>1</v>
      </c>
      <c r="D66" t="s">
        <v>2</v>
      </c>
    </row>
    <row r="67" spans="1:4" x14ac:dyDescent="0.2">
      <c r="A67">
        <v>1996</v>
      </c>
      <c r="C67">
        <v>429</v>
      </c>
    </row>
    <row r="68" spans="1:4" x14ac:dyDescent="0.2">
      <c r="A68">
        <v>1997</v>
      </c>
      <c r="C68">
        <v>200</v>
      </c>
    </row>
    <row r="69" spans="1:4" x14ac:dyDescent="0.2">
      <c r="A69">
        <v>1998</v>
      </c>
      <c r="C69">
        <v>448</v>
      </c>
    </row>
    <row r="70" spans="1:4" x14ac:dyDescent="0.2">
      <c r="A70">
        <v>1999</v>
      </c>
      <c r="B70">
        <v>161</v>
      </c>
      <c r="C70">
        <v>248</v>
      </c>
      <c r="D70">
        <v>122</v>
      </c>
    </row>
    <row r="71" spans="1:4" x14ac:dyDescent="0.2">
      <c r="A71">
        <v>2000</v>
      </c>
      <c r="C71">
        <v>203</v>
      </c>
      <c r="D71">
        <v>1170</v>
      </c>
    </row>
    <row r="72" spans="1:4" x14ac:dyDescent="0.2">
      <c r="A72">
        <v>2001</v>
      </c>
      <c r="B72">
        <v>621</v>
      </c>
      <c r="C72">
        <v>440</v>
      </c>
      <c r="D72">
        <v>1874</v>
      </c>
    </row>
    <row r="73" spans="1:4" x14ac:dyDescent="0.2">
      <c r="A73">
        <v>2002</v>
      </c>
      <c r="B73">
        <v>557</v>
      </c>
      <c r="C73">
        <v>242</v>
      </c>
      <c r="D73">
        <v>417</v>
      </c>
    </row>
    <row r="74" spans="1:4" x14ac:dyDescent="0.2">
      <c r="A74">
        <v>2003</v>
      </c>
      <c r="B74">
        <v>672</v>
      </c>
      <c r="C74">
        <v>108</v>
      </c>
      <c r="D74">
        <v>309</v>
      </c>
    </row>
    <row r="75" spans="1:4" x14ac:dyDescent="0.2">
      <c r="A75">
        <v>2004</v>
      </c>
      <c r="C75">
        <v>952</v>
      </c>
    </row>
    <row r="76" spans="1:4" x14ac:dyDescent="0.2">
      <c r="A76">
        <v>2005</v>
      </c>
      <c r="B76">
        <v>631</v>
      </c>
      <c r="D76">
        <v>1567</v>
      </c>
    </row>
    <row r="77" spans="1:4" x14ac:dyDescent="0.2">
      <c r="A77">
        <v>2006</v>
      </c>
    </row>
    <row r="78" spans="1:4" x14ac:dyDescent="0.2">
      <c r="A78">
        <v>2007</v>
      </c>
      <c r="B78">
        <v>1068</v>
      </c>
    </row>
    <row r="79" spans="1:4" x14ac:dyDescent="0.2">
      <c r="A79">
        <v>2008</v>
      </c>
      <c r="B79">
        <v>339</v>
      </c>
    </row>
    <row r="80" spans="1:4" x14ac:dyDescent="0.2">
      <c r="A80">
        <v>2009</v>
      </c>
      <c r="B80">
        <v>1026</v>
      </c>
    </row>
    <row r="81" spans="1:4" x14ac:dyDescent="0.2">
      <c r="A81">
        <v>2010</v>
      </c>
    </row>
    <row r="82" spans="1:4" x14ac:dyDescent="0.2">
      <c r="A82">
        <v>2011</v>
      </c>
    </row>
    <row r="83" spans="1:4" x14ac:dyDescent="0.2">
      <c r="A83">
        <v>2012</v>
      </c>
      <c r="C83">
        <v>8</v>
      </c>
      <c r="D83">
        <v>34</v>
      </c>
    </row>
    <row r="85" spans="1:4" x14ac:dyDescent="0.2">
      <c r="A85" t="s">
        <v>73</v>
      </c>
      <c r="C85" t="s">
        <v>50</v>
      </c>
    </row>
    <row r="86" spans="1:4" x14ac:dyDescent="0.2">
      <c r="A86" t="s">
        <v>0</v>
      </c>
      <c r="B86" t="s">
        <v>16</v>
      </c>
      <c r="C86" t="s">
        <v>1</v>
      </c>
      <c r="D86" t="s">
        <v>2</v>
      </c>
    </row>
    <row r="87" spans="1:4" x14ac:dyDescent="0.2">
      <c r="A87">
        <v>1996</v>
      </c>
      <c r="C87">
        <v>0</v>
      </c>
    </row>
    <row r="88" spans="1:4" x14ac:dyDescent="0.2">
      <c r="A88">
        <v>1997</v>
      </c>
      <c r="C88">
        <v>20</v>
      </c>
    </row>
    <row r="89" spans="1:4" x14ac:dyDescent="0.2">
      <c r="A89">
        <v>1998</v>
      </c>
      <c r="C89">
        <v>0</v>
      </c>
    </row>
    <row r="90" spans="1:4" x14ac:dyDescent="0.2">
      <c r="A90">
        <v>1999</v>
      </c>
      <c r="C90">
        <v>0</v>
      </c>
    </row>
    <row r="91" spans="1:4" x14ac:dyDescent="0.2">
      <c r="A91">
        <v>2000</v>
      </c>
    </row>
    <row r="92" spans="1:4" x14ac:dyDescent="0.2">
      <c r="A92">
        <v>2001</v>
      </c>
    </row>
    <row r="93" spans="1:4" x14ac:dyDescent="0.2">
      <c r="A93">
        <v>2002</v>
      </c>
    </row>
    <row r="94" spans="1:4" x14ac:dyDescent="0.2">
      <c r="A94">
        <v>2003</v>
      </c>
      <c r="C94">
        <v>20</v>
      </c>
    </row>
    <row r="95" spans="1:4" x14ac:dyDescent="0.2">
      <c r="A95">
        <v>2004</v>
      </c>
      <c r="C95">
        <v>24</v>
      </c>
    </row>
    <row r="96" spans="1:4" x14ac:dyDescent="0.2">
      <c r="A96">
        <v>2005</v>
      </c>
      <c r="D96">
        <v>5</v>
      </c>
    </row>
    <row r="97" spans="1:3" x14ac:dyDescent="0.2">
      <c r="A97">
        <v>2006</v>
      </c>
    </row>
    <row r="98" spans="1:3" x14ac:dyDescent="0.2">
      <c r="A98">
        <v>2007</v>
      </c>
    </row>
    <row r="99" spans="1:3" x14ac:dyDescent="0.2">
      <c r="A99">
        <v>2008</v>
      </c>
    </row>
    <row r="100" spans="1:3" x14ac:dyDescent="0.2">
      <c r="A100">
        <v>2009</v>
      </c>
    </row>
    <row r="101" spans="1:3" x14ac:dyDescent="0.2">
      <c r="A101">
        <v>2010</v>
      </c>
    </row>
    <row r="102" spans="1:3" x14ac:dyDescent="0.2">
      <c r="A102">
        <v>2011</v>
      </c>
    </row>
    <row r="103" spans="1:3" x14ac:dyDescent="0.2">
      <c r="A103">
        <v>2012</v>
      </c>
      <c r="C103">
        <v>0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sqref="A1:E23"/>
    </sheetView>
  </sheetViews>
  <sheetFormatPr defaultRowHeight="12.75" x14ac:dyDescent="0.2"/>
  <cols>
    <col min="2" max="2" width="12.85546875" bestFit="1" customWidth="1"/>
    <col min="5" max="5" width="12.85546875" bestFit="1" customWidth="1"/>
  </cols>
  <sheetData>
    <row r="1" spans="1:5" x14ac:dyDescent="0.2">
      <c r="A1" s="15" t="s">
        <v>21</v>
      </c>
      <c r="B1" s="15"/>
      <c r="C1" s="15"/>
      <c r="D1" s="15" t="s">
        <v>22</v>
      </c>
    </row>
    <row r="2" spans="1:5" x14ac:dyDescent="0.2">
      <c r="A2" s="16" t="s">
        <v>3</v>
      </c>
      <c r="B2" s="16" t="s">
        <v>23</v>
      </c>
      <c r="D2" s="16" t="s">
        <v>3</v>
      </c>
      <c r="E2" s="16" t="s">
        <v>23</v>
      </c>
    </row>
    <row r="3" spans="1:5" x14ac:dyDescent="0.2">
      <c r="A3" s="15">
        <v>1992</v>
      </c>
      <c r="B3" s="15"/>
      <c r="D3" s="17" t="s">
        <v>24</v>
      </c>
      <c r="E3" s="17">
        <v>970</v>
      </c>
    </row>
    <row r="4" spans="1:5" x14ac:dyDescent="0.2">
      <c r="A4" s="15">
        <v>1993</v>
      </c>
      <c r="B4" s="15"/>
      <c r="D4" s="17" t="s">
        <v>25</v>
      </c>
      <c r="E4" s="17">
        <v>845</v>
      </c>
    </row>
    <row r="5" spans="1:5" x14ac:dyDescent="0.2">
      <c r="A5" s="15">
        <v>1994</v>
      </c>
      <c r="B5" s="15"/>
      <c r="D5" s="17" t="s">
        <v>26</v>
      </c>
      <c r="E5" s="17">
        <v>793</v>
      </c>
    </row>
    <row r="6" spans="1:5" x14ac:dyDescent="0.2">
      <c r="A6" s="15">
        <v>1995</v>
      </c>
      <c r="B6" s="15"/>
      <c r="D6" s="17" t="s">
        <v>27</v>
      </c>
      <c r="E6" s="17">
        <v>1181</v>
      </c>
    </row>
    <row r="7" spans="1:5" x14ac:dyDescent="0.2">
      <c r="A7" s="15">
        <v>1996</v>
      </c>
      <c r="B7" s="15">
        <v>2787</v>
      </c>
      <c r="D7" s="17" t="s">
        <v>28</v>
      </c>
      <c r="E7" s="17">
        <v>939</v>
      </c>
    </row>
    <row r="8" spans="1:5" x14ac:dyDescent="0.2">
      <c r="A8" s="15">
        <v>1997</v>
      </c>
      <c r="B8" s="15">
        <v>3188</v>
      </c>
      <c r="D8" s="17" t="s">
        <v>29</v>
      </c>
      <c r="E8" s="17">
        <v>958</v>
      </c>
    </row>
    <row r="9" spans="1:5" x14ac:dyDescent="0.2">
      <c r="A9" s="15">
        <v>1998</v>
      </c>
      <c r="B9" s="15">
        <v>3202</v>
      </c>
      <c r="D9" s="17" t="s">
        <v>30</v>
      </c>
      <c r="E9" s="17">
        <v>1231</v>
      </c>
    </row>
    <row r="10" spans="1:5" x14ac:dyDescent="0.2">
      <c r="A10" s="15">
        <v>1999</v>
      </c>
      <c r="B10" s="15">
        <v>3049</v>
      </c>
      <c r="D10" s="17" t="s">
        <v>31</v>
      </c>
      <c r="E10" s="17">
        <v>1243</v>
      </c>
    </row>
    <row r="11" spans="1:5" x14ac:dyDescent="0.2">
      <c r="A11" s="15">
        <v>2000</v>
      </c>
      <c r="B11" s="15">
        <v>2815</v>
      </c>
      <c r="D11" s="17" t="s">
        <v>32</v>
      </c>
      <c r="E11" s="18">
        <v>186</v>
      </c>
    </row>
    <row r="12" spans="1:5" x14ac:dyDescent="0.2">
      <c r="A12" s="15">
        <v>2001</v>
      </c>
      <c r="B12" s="15">
        <v>2991</v>
      </c>
      <c r="D12" s="17" t="s">
        <v>33</v>
      </c>
      <c r="E12" s="17">
        <v>957</v>
      </c>
    </row>
    <row r="13" spans="1:5" x14ac:dyDescent="0.2">
      <c r="A13" s="15">
        <v>2002</v>
      </c>
      <c r="B13" s="15">
        <v>2805</v>
      </c>
      <c r="D13" s="17" t="s">
        <v>34</v>
      </c>
      <c r="E13" s="17">
        <v>814</v>
      </c>
    </row>
    <row r="14" spans="1:5" x14ac:dyDescent="0.2">
      <c r="A14" s="15">
        <v>2003</v>
      </c>
      <c r="B14" s="15">
        <v>2635</v>
      </c>
      <c r="D14" s="17" t="s">
        <v>35</v>
      </c>
      <c r="E14" s="17">
        <v>752</v>
      </c>
    </row>
    <row r="15" spans="1:5" x14ac:dyDescent="0.2">
      <c r="A15" s="15">
        <v>2004</v>
      </c>
      <c r="B15" s="15">
        <v>2117</v>
      </c>
      <c r="D15" s="17" t="s">
        <v>36</v>
      </c>
      <c r="E15" s="17">
        <v>851</v>
      </c>
    </row>
    <row r="16" spans="1:5" x14ac:dyDescent="0.2">
      <c r="A16" s="15">
        <v>2005</v>
      </c>
      <c r="B16" s="15">
        <v>1960</v>
      </c>
      <c r="D16" s="17" t="s">
        <v>37</v>
      </c>
      <c r="E16" s="17">
        <v>782</v>
      </c>
    </row>
    <row r="17" spans="1:5" x14ac:dyDescent="0.2">
      <c r="A17" s="15">
        <v>2006</v>
      </c>
      <c r="B17" s="15">
        <v>1390</v>
      </c>
      <c r="D17" s="17" t="s">
        <v>38</v>
      </c>
      <c r="E17" s="17">
        <v>742</v>
      </c>
    </row>
    <row r="18" spans="1:5" x14ac:dyDescent="0.2">
      <c r="A18" s="15">
        <v>2007</v>
      </c>
      <c r="B18" s="15">
        <v>1490</v>
      </c>
      <c r="D18" s="17" t="s">
        <v>39</v>
      </c>
      <c r="E18" s="17">
        <v>936</v>
      </c>
    </row>
    <row r="19" spans="1:5" x14ac:dyDescent="0.2">
      <c r="A19" s="15">
        <v>2008</v>
      </c>
      <c r="B19" s="15">
        <v>1208</v>
      </c>
      <c r="D19" s="17" t="s">
        <v>40</v>
      </c>
      <c r="E19" s="17">
        <v>653</v>
      </c>
    </row>
    <row r="20" spans="1:5" x14ac:dyDescent="0.2">
      <c r="A20" s="15">
        <v>2009</v>
      </c>
      <c r="B20" s="15">
        <v>1242</v>
      </c>
      <c r="D20" s="17" t="s">
        <v>41</v>
      </c>
      <c r="E20" s="17">
        <v>645</v>
      </c>
    </row>
    <row r="21" spans="1:5" x14ac:dyDescent="0.2">
      <c r="A21" s="15">
        <v>2010</v>
      </c>
      <c r="B21" s="15">
        <v>1263</v>
      </c>
      <c r="D21" s="17" t="s">
        <v>42</v>
      </c>
      <c r="E21" s="17">
        <v>695</v>
      </c>
    </row>
    <row r="22" spans="1:5" x14ac:dyDescent="0.2">
      <c r="A22" s="15">
        <v>2011</v>
      </c>
      <c r="B22" s="15">
        <v>1185</v>
      </c>
      <c r="D22" s="17" t="s">
        <v>43</v>
      </c>
      <c r="E22" s="17">
        <v>825</v>
      </c>
    </row>
    <row r="23" spans="1:5" x14ac:dyDescent="0.2">
      <c r="A23" s="15">
        <v>2012</v>
      </c>
      <c r="B23" s="15">
        <v>1334</v>
      </c>
      <c r="D23" s="15">
        <v>2012</v>
      </c>
      <c r="E23" s="15">
        <v>995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opLeftCell="A142" workbookViewId="0">
      <selection activeCell="M155" sqref="M155"/>
    </sheetView>
  </sheetViews>
  <sheetFormatPr defaultRowHeight="12.75" x14ac:dyDescent="0.2"/>
  <cols>
    <col min="1" max="2" width="12.85546875" bestFit="1" customWidth="1"/>
    <col min="4" max="4" width="17.28515625" bestFit="1" customWidth="1"/>
    <col min="5" max="5" width="12.85546875" bestFit="1" customWidth="1"/>
    <col min="10" max="10" width="11.85546875" bestFit="1" customWidth="1"/>
    <col min="11" max="11" width="14.7109375" bestFit="1" customWidth="1"/>
    <col min="12" max="12" width="12.7109375" bestFit="1" customWidth="1"/>
    <col min="13" max="13" width="14.7109375" bestFit="1" customWidth="1"/>
    <col min="14" max="14" width="12.7109375" bestFit="1" customWidth="1"/>
    <col min="15" max="15" width="14.28515625" bestFit="1" customWidth="1"/>
    <col min="16" max="16" width="10.85546875" bestFit="1" customWidth="1"/>
    <col min="17" max="17" width="9.7109375" bestFit="1" customWidth="1"/>
  </cols>
  <sheetData>
    <row r="1" spans="1:18" x14ac:dyDescent="0.2">
      <c r="J1" t="s">
        <v>51</v>
      </c>
    </row>
    <row r="2" spans="1:18" x14ac:dyDescent="0.2">
      <c r="A2" s="15" t="s">
        <v>21</v>
      </c>
      <c r="B2" s="15"/>
      <c r="C2" s="15"/>
      <c r="D2" s="15" t="s">
        <v>46</v>
      </c>
      <c r="K2" t="s">
        <v>47</v>
      </c>
      <c r="L2" t="s">
        <v>48</v>
      </c>
      <c r="M2" t="s">
        <v>13</v>
      </c>
      <c r="N2" t="s">
        <v>14</v>
      </c>
      <c r="O2" t="s">
        <v>49</v>
      </c>
      <c r="P2" t="s">
        <v>50</v>
      </c>
      <c r="Q2" t="s">
        <v>15</v>
      </c>
      <c r="R2" t="s">
        <v>44</v>
      </c>
    </row>
    <row r="3" spans="1:18" x14ac:dyDescent="0.2">
      <c r="A3" s="16" t="s">
        <v>3</v>
      </c>
      <c r="B3" s="16" t="s">
        <v>23</v>
      </c>
      <c r="D3" s="16" t="s">
        <v>3</v>
      </c>
      <c r="E3" s="16" t="s">
        <v>23</v>
      </c>
      <c r="J3" s="15">
        <v>1992</v>
      </c>
      <c r="K3" s="19"/>
      <c r="L3" s="19"/>
      <c r="M3" s="19"/>
      <c r="N3" s="19"/>
      <c r="O3" s="19"/>
      <c r="P3" s="19"/>
      <c r="Q3" s="19"/>
      <c r="R3" s="19"/>
    </row>
    <row r="4" spans="1:18" x14ac:dyDescent="0.2">
      <c r="A4" s="15">
        <v>1992</v>
      </c>
      <c r="B4" s="15"/>
      <c r="D4" s="17" t="s">
        <v>24</v>
      </c>
      <c r="E4" s="17">
        <v>970</v>
      </c>
      <c r="J4" s="15">
        <v>1993</v>
      </c>
      <c r="K4" s="19"/>
      <c r="L4" s="19"/>
      <c r="M4" s="19"/>
      <c r="N4" s="19"/>
      <c r="O4" s="19"/>
      <c r="P4" s="19"/>
      <c r="Q4" s="19"/>
      <c r="R4" s="19"/>
    </row>
    <row r="5" spans="1:18" x14ac:dyDescent="0.2">
      <c r="A5" s="15">
        <v>1993</v>
      </c>
      <c r="B5" s="15"/>
      <c r="D5" s="17" t="s">
        <v>25</v>
      </c>
      <c r="E5" s="17">
        <v>845</v>
      </c>
      <c r="J5" s="15">
        <v>1994</v>
      </c>
      <c r="K5" s="19"/>
      <c r="L5" s="19"/>
      <c r="M5" s="19"/>
      <c r="N5" s="19"/>
      <c r="O5" s="19"/>
      <c r="P5" s="19"/>
      <c r="Q5" s="19"/>
      <c r="R5" s="19"/>
    </row>
    <row r="6" spans="1:18" x14ac:dyDescent="0.2">
      <c r="A6" s="15">
        <v>1994</v>
      </c>
      <c r="B6" s="15"/>
      <c r="D6" s="17" t="s">
        <v>26</v>
      </c>
      <c r="E6" s="17">
        <v>793</v>
      </c>
      <c r="J6" s="15">
        <v>1995</v>
      </c>
      <c r="K6" s="19"/>
      <c r="L6" s="19"/>
      <c r="M6" s="19"/>
      <c r="N6" s="19"/>
      <c r="O6" s="19"/>
      <c r="P6" s="19"/>
      <c r="Q6" s="19"/>
      <c r="R6" s="19"/>
    </row>
    <row r="7" spans="1:18" x14ac:dyDescent="0.2">
      <c r="A7" s="15">
        <v>1995</v>
      </c>
      <c r="B7" s="15"/>
      <c r="D7" s="17" t="s">
        <v>27</v>
      </c>
      <c r="E7" s="17">
        <v>1181</v>
      </c>
      <c r="J7" s="15">
        <v>1996</v>
      </c>
      <c r="K7" s="19">
        <f t="shared" ref="K7:K23" si="0">B32/B8</f>
        <v>0.11158952278435594</v>
      </c>
      <c r="L7" s="19">
        <f t="shared" ref="L7:L23" si="1">C32/B8</f>
        <v>2.1887334050950842E-2</v>
      </c>
      <c r="M7" s="19">
        <f t="shared" ref="M7:M23" si="2">D32/B8</f>
        <v>0.45891639756010044</v>
      </c>
      <c r="N7" s="19">
        <f t="shared" ref="N7:N23" si="3">E32/B8</f>
        <v>8.7549336203803368E-2</v>
      </c>
      <c r="O7" s="19">
        <f t="shared" ref="O7:Q23" si="4">F32/B8</f>
        <v>1.076426264800861E-3</v>
      </c>
      <c r="P7" s="19">
        <f t="shared" ref="P7:P23" si="5">G32/B8</f>
        <v>2.7987082884822389E-2</v>
      </c>
      <c r="Q7" s="19">
        <f t="shared" si="4"/>
        <v>8.0160320641282562E-2</v>
      </c>
      <c r="R7" s="19">
        <f t="shared" ref="R7:R23" si="6">I32/B8</f>
        <v>0.76641550053821317</v>
      </c>
    </row>
    <row r="8" spans="1:18" x14ac:dyDescent="0.2">
      <c r="A8" s="15">
        <v>1996</v>
      </c>
      <c r="B8" s="15">
        <v>2787</v>
      </c>
      <c r="D8" s="17" t="s">
        <v>28</v>
      </c>
      <c r="E8" s="17">
        <v>939</v>
      </c>
      <c r="J8" s="15">
        <v>1997</v>
      </c>
      <c r="K8" s="19">
        <f t="shared" si="0"/>
        <v>6.3048933500627347E-2</v>
      </c>
      <c r="L8" s="19">
        <f t="shared" si="1"/>
        <v>2.6662484316185696E-2</v>
      </c>
      <c r="M8" s="19">
        <f t="shared" si="2"/>
        <v>1.5414052697616061</v>
      </c>
      <c r="N8" s="19">
        <f t="shared" si="3"/>
        <v>0.14460476787954832</v>
      </c>
      <c r="O8" s="19">
        <f t="shared" si="4"/>
        <v>1.2547051442910915E-3</v>
      </c>
      <c r="P8" s="19">
        <f t="shared" si="5"/>
        <v>1.7565872020075281E-2</v>
      </c>
      <c r="Q8" s="19">
        <f t="shared" si="4"/>
        <v>0.11316975463194792</v>
      </c>
      <c r="R8" s="19">
        <f t="shared" si="6"/>
        <v>1.8654328732747805</v>
      </c>
    </row>
    <row r="9" spans="1:18" x14ac:dyDescent="0.2">
      <c r="A9" s="15">
        <v>1997</v>
      </c>
      <c r="B9" s="15">
        <v>3188</v>
      </c>
      <c r="D9" s="17" t="s">
        <v>29</v>
      </c>
      <c r="E9" s="17">
        <v>958</v>
      </c>
      <c r="J9" s="15">
        <v>1998</v>
      </c>
      <c r="K9" s="19">
        <f t="shared" si="0"/>
        <v>1.1867582760774516E-2</v>
      </c>
      <c r="L9" s="19">
        <f t="shared" si="1"/>
        <v>2.0299812617114305E-2</v>
      </c>
      <c r="M9" s="19">
        <f t="shared" si="2"/>
        <v>0.95627732667083076</v>
      </c>
      <c r="N9" s="19">
        <f t="shared" si="3"/>
        <v>8.9006870705808872E-2</v>
      </c>
      <c r="O9" s="19">
        <f t="shared" si="4"/>
        <v>3.1230480949406619E-4</v>
      </c>
      <c r="P9" s="19">
        <f t="shared" si="5"/>
        <v>8.1199250468457218E-3</v>
      </c>
      <c r="Q9" s="19">
        <f t="shared" si="4"/>
        <v>0.15915915915915915</v>
      </c>
      <c r="R9" s="19">
        <f t="shared" si="6"/>
        <v>1.1851967520299813</v>
      </c>
    </row>
    <row r="10" spans="1:18" x14ac:dyDescent="0.2">
      <c r="A10" s="15">
        <v>1998</v>
      </c>
      <c r="B10" s="15">
        <v>3202</v>
      </c>
      <c r="D10" s="17" t="s">
        <v>30</v>
      </c>
      <c r="E10" s="17">
        <v>1231</v>
      </c>
      <c r="J10" s="15">
        <v>1999</v>
      </c>
      <c r="K10" s="19">
        <f t="shared" si="0"/>
        <v>1.7054772056411937E-2</v>
      </c>
      <c r="L10" s="19">
        <f t="shared" si="1"/>
        <v>7.5434568711052807E-2</v>
      </c>
      <c r="M10" s="19">
        <f t="shared" si="2"/>
        <v>1.0580518202689406</v>
      </c>
      <c r="N10" s="19">
        <f t="shared" si="3"/>
        <v>0.19940964250573959</v>
      </c>
      <c r="O10" s="19">
        <f t="shared" si="4"/>
        <v>0</v>
      </c>
      <c r="P10" s="19">
        <f t="shared" si="5"/>
        <v>6.8875040997048217E-3</v>
      </c>
      <c r="Q10" s="19">
        <f t="shared" si="4"/>
        <v>2.2511255627813906E-2</v>
      </c>
      <c r="R10" s="19">
        <f t="shared" si="6"/>
        <v>1.3715972449983602</v>
      </c>
    </row>
    <row r="11" spans="1:18" x14ac:dyDescent="0.2">
      <c r="A11" s="15">
        <v>1999</v>
      </c>
      <c r="B11" s="15">
        <v>3049</v>
      </c>
      <c r="D11" s="17" t="s">
        <v>31</v>
      </c>
      <c r="E11" s="17">
        <v>1243</v>
      </c>
      <c r="J11" s="15">
        <v>2000</v>
      </c>
      <c r="K11" s="19">
        <f t="shared" si="0"/>
        <v>2.1314387211367674E-2</v>
      </c>
      <c r="L11" s="19">
        <f t="shared" si="1"/>
        <v>3.3037300177619897E-2</v>
      </c>
      <c r="M11" s="19">
        <f t="shared" si="2"/>
        <v>1.1449378330373001</v>
      </c>
      <c r="N11" s="19">
        <f t="shared" si="3"/>
        <v>0.11936056838365897</v>
      </c>
      <c r="O11" s="19">
        <f t="shared" si="4"/>
        <v>7.1047957371225573E-4</v>
      </c>
      <c r="P11" s="19">
        <f t="shared" si="5"/>
        <v>9.2362344582593257E-3</v>
      </c>
      <c r="Q11" s="19">
        <f t="shared" si="4"/>
        <v>3.1E-2</v>
      </c>
      <c r="R11" s="19">
        <f t="shared" si="6"/>
        <v>1.3506216696269981</v>
      </c>
    </row>
    <row r="12" spans="1:18" x14ac:dyDescent="0.2">
      <c r="A12" s="15">
        <v>2000</v>
      </c>
      <c r="B12" s="15">
        <v>2815</v>
      </c>
      <c r="D12" s="17" t="s">
        <v>32</v>
      </c>
      <c r="E12" s="18">
        <v>186</v>
      </c>
      <c r="J12" s="15">
        <v>2001</v>
      </c>
      <c r="K12" s="19">
        <f t="shared" si="0"/>
        <v>3.9117352056168508E-2</v>
      </c>
      <c r="L12" s="19">
        <f t="shared" si="1"/>
        <v>4.2460715479772648E-2</v>
      </c>
      <c r="M12" s="19">
        <f t="shared" si="2"/>
        <v>0.91307255098629225</v>
      </c>
      <c r="N12" s="19">
        <f t="shared" si="3"/>
        <v>0.15011701771982613</v>
      </c>
      <c r="O12" s="19">
        <f t="shared" si="4"/>
        <v>6.6867268472082912E-4</v>
      </c>
      <c r="P12" s="19">
        <f t="shared" si="5"/>
        <v>2.340354396522902E-3</v>
      </c>
      <c r="Q12" s="19">
        <f t="shared" si="4"/>
        <v>3.4482758620689655E-2</v>
      </c>
      <c r="R12" s="19">
        <f t="shared" si="6"/>
        <v>1.1708458709461718</v>
      </c>
    </row>
    <row r="13" spans="1:18" x14ac:dyDescent="0.2">
      <c r="A13" s="15">
        <v>2001</v>
      </c>
      <c r="B13" s="15">
        <v>2991</v>
      </c>
      <c r="D13" s="17" t="s">
        <v>33</v>
      </c>
      <c r="E13" s="17">
        <v>957</v>
      </c>
      <c r="J13" s="15">
        <v>2002</v>
      </c>
      <c r="K13" s="19">
        <f t="shared" si="0"/>
        <v>3.3155080213903745E-2</v>
      </c>
      <c r="L13" s="19">
        <f t="shared" si="1"/>
        <v>4.5632798573975043E-2</v>
      </c>
      <c r="M13" s="19">
        <f t="shared" si="2"/>
        <v>1.192156862745098</v>
      </c>
      <c r="N13" s="19">
        <f t="shared" si="3"/>
        <v>8.7344028520499106E-2</v>
      </c>
      <c r="O13" s="19">
        <f t="shared" si="4"/>
        <v>0</v>
      </c>
      <c r="P13" s="19">
        <f t="shared" si="5"/>
        <v>1.3190730837789662E-2</v>
      </c>
      <c r="Q13" s="19">
        <f t="shared" si="4"/>
        <v>2.9970029970029972E-2</v>
      </c>
      <c r="R13" s="19">
        <f t="shared" si="6"/>
        <v>1.3928698752228164</v>
      </c>
    </row>
    <row r="14" spans="1:18" x14ac:dyDescent="0.2">
      <c r="A14" s="15">
        <v>2002</v>
      </c>
      <c r="B14" s="15">
        <v>2805</v>
      </c>
      <c r="D14" s="17" t="s">
        <v>34</v>
      </c>
      <c r="E14" s="17">
        <v>814</v>
      </c>
      <c r="J14" s="15">
        <v>2003</v>
      </c>
      <c r="K14" s="19">
        <f t="shared" si="0"/>
        <v>1.1385199240986717E-3</v>
      </c>
      <c r="L14" s="19">
        <f t="shared" si="1"/>
        <v>2.5047438330170778E-2</v>
      </c>
      <c r="M14" s="19">
        <f t="shared" si="2"/>
        <v>0.45730550284629978</v>
      </c>
      <c r="N14" s="19">
        <f t="shared" si="3"/>
        <v>2.8842504743833017E-2</v>
      </c>
      <c r="O14" s="19">
        <f t="shared" si="4"/>
        <v>0</v>
      </c>
      <c r="P14" s="19">
        <f t="shared" si="5"/>
        <v>1.7077798861480076E-2</v>
      </c>
      <c r="Q14" s="19">
        <f t="shared" si="4"/>
        <v>7.2890664003994007E-2</v>
      </c>
      <c r="R14" s="19">
        <f t="shared" si="6"/>
        <v>0.58481973434535106</v>
      </c>
    </row>
    <row r="15" spans="1:18" x14ac:dyDescent="0.2">
      <c r="A15" s="15">
        <v>2003</v>
      </c>
      <c r="B15" s="15">
        <v>2635</v>
      </c>
      <c r="D15" s="17" t="s">
        <v>35</v>
      </c>
      <c r="E15" s="17">
        <v>752</v>
      </c>
      <c r="J15" s="15">
        <v>2004</v>
      </c>
      <c r="K15" s="19">
        <f t="shared" si="0"/>
        <v>4.7236655644780352E-4</v>
      </c>
      <c r="L15" s="19">
        <f t="shared" si="1"/>
        <v>4.7236655644780348E-3</v>
      </c>
      <c r="M15" s="19">
        <f t="shared" si="2"/>
        <v>0.92442135096835143</v>
      </c>
      <c r="N15" s="19">
        <f t="shared" si="3"/>
        <v>7.7940481813887574E-2</v>
      </c>
      <c r="O15" s="19">
        <f t="shared" si="4"/>
        <v>4.7236655644780352E-4</v>
      </c>
      <c r="P15" s="19">
        <f t="shared" si="5"/>
        <v>1.1336797354747285E-2</v>
      </c>
      <c r="Q15" s="19">
        <f t="shared" si="4"/>
        <v>5.588822355289421E-2</v>
      </c>
      <c r="R15" s="19">
        <f t="shared" si="6"/>
        <v>1.072272083136514</v>
      </c>
    </row>
    <row r="16" spans="1:18" x14ac:dyDescent="0.2">
      <c r="A16" s="15">
        <v>2004</v>
      </c>
      <c r="B16" s="15">
        <v>2117</v>
      </c>
      <c r="D16" s="17" t="s">
        <v>36</v>
      </c>
      <c r="E16" s="17">
        <v>851</v>
      </c>
      <c r="J16" s="15">
        <v>2005</v>
      </c>
      <c r="K16" s="19">
        <f t="shared" si="0"/>
        <v>0</v>
      </c>
      <c r="L16" s="19">
        <f t="shared" si="1"/>
        <v>2.5510204081632651E-3</v>
      </c>
      <c r="M16" s="19">
        <f t="shared" si="2"/>
        <v>0.2336734693877551</v>
      </c>
      <c r="N16" s="19">
        <f t="shared" si="3"/>
        <v>2.8571428571428571E-2</v>
      </c>
      <c r="O16" s="19">
        <f t="shared" si="4"/>
        <v>5.1020408163265311E-4</v>
      </c>
      <c r="P16" s="19">
        <f t="shared" si="5"/>
        <v>4.0816326530612249E-3</v>
      </c>
      <c r="Q16" s="19">
        <f t="shared" si="4"/>
        <v>9.6758104738154618E-2</v>
      </c>
      <c r="R16" s="19">
        <f t="shared" si="6"/>
        <v>0.36836734693877549</v>
      </c>
    </row>
    <row r="17" spans="1:18" x14ac:dyDescent="0.2">
      <c r="A17" s="15">
        <v>2005</v>
      </c>
      <c r="B17" s="15">
        <v>1960</v>
      </c>
      <c r="D17" s="17" t="s">
        <v>37</v>
      </c>
      <c r="E17" s="17">
        <v>782</v>
      </c>
      <c r="J17" s="15">
        <v>2006</v>
      </c>
      <c r="K17" s="19">
        <f t="shared" si="0"/>
        <v>5.0359712230215823E-3</v>
      </c>
      <c r="L17" s="19">
        <f t="shared" si="1"/>
        <v>6.4748201438848919E-3</v>
      </c>
      <c r="M17" s="19">
        <f t="shared" si="2"/>
        <v>0.77410071942446046</v>
      </c>
      <c r="N17" s="19">
        <f t="shared" si="3"/>
        <v>8.0575539568345317E-2</v>
      </c>
      <c r="O17" s="19">
        <f t="shared" si="4"/>
        <v>0</v>
      </c>
      <c r="P17" s="19">
        <f t="shared" si="5"/>
        <v>7.1942446043165471E-3</v>
      </c>
      <c r="Q17" s="19">
        <f t="shared" si="4"/>
        <v>9.6211365902293122E-2</v>
      </c>
      <c r="R17" s="19">
        <f t="shared" si="6"/>
        <v>1.0122302158273382</v>
      </c>
    </row>
    <row r="18" spans="1:18" x14ac:dyDescent="0.2">
      <c r="A18" s="15">
        <v>2006</v>
      </c>
      <c r="B18" s="15">
        <v>1390</v>
      </c>
      <c r="D18" s="17" t="s">
        <v>38</v>
      </c>
      <c r="E18" s="17">
        <v>742</v>
      </c>
      <c r="J18" s="15">
        <v>2007</v>
      </c>
      <c r="K18" s="19">
        <f t="shared" si="0"/>
        <v>1.3422818791946308E-3</v>
      </c>
      <c r="L18" s="19">
        <f t="shared" si="1"/>
        <v>8.0536912751677861E-3</v>
      </c>
      <c r="M18" s="19">
        <f t="shared" si="2"/>
        <v>0.52416107382550337</v>
      </c>
      <c r="N18" s="19">
        <f t="shared" si="3"/>
        <v>0.10536912751677853</v>
      </c>
      <c r="O18" s="19">
        <f t="shared" si="4"/>
        <v>0</v>
      </c>
      <c r="P18" s="19">
        <f t="shared" si="5"/>
        <v>1.4765100671140939E-2</v>
      </c>
      <c r="Q18" s="19">
        <f t="shared" si="4"/>
        <v>0.1619332336821126</v>
      </c>
      <c r="R18" s="19">
        <f t="shared" si="6"/>
        <v>0.87181208053691273</v>
      </c>
    </row>
    <row r="19" spans="1:18" x14ac:dyDescent="0.2">
      <c r="A19" s="15">
        <v>2007</v>
      </c>
      <c r="B19" s="15">
        <v>1490</v>
      </c>
      <c r="D19" s="17" t="s">
        <v>39</v>
      </c>
      <c r="E19" s="17">
        <v>936</v>
      </c>
      <c r="J19" s="15">
        <v>2008</v>
      </c>
      <c r="K19" s="19">
        <f t="shared" si="0"/>
        <v>8.2781456953642384E-4</v>
      </c>
      <c r="L19" s="19">
        <f t="shared" si="1"/>
        <v>2.4834437086092714E-2</v>
      </c>
      <c r="M19" s="19">
        <f t="shared" si="2"/>
        <v>0.58443708609271527</v>
      </c>
      <c r="N19" s="19">
        <f t="shared" si="3"/>
        <v>8.5264900662251661E-2</v>
      </c>
      <c r="O19" s="19">
        <f t="shared" si="4"/>
        <v>8.2781456953642384E-4</v>
      </c>
      <c r="P19" s="19">
        <f t="shared" si="5"/>
        <v>5.794701986754967E-3</v>
      </c>
      <c r="Q19" s="19">
        <f t="shared" si="4"/>
        <v>0.1752988047808765</v>
      </c>
      <c r="R19" s="19">
        <f t="shared" si="6"/>
        <v>0.99337748344370858</v>
      </c>
    </row>
    <row r="20" spans="1:18" x14ac:dyDescent="0.2">
      <c r="A20" s="15">
        <v>2008</v>
      </c>
      <c r="B20" s="15">
        <v>1208</v>
      </c>
      <c r="D20" s="17" t="s">
        <v>40</v>
      </c>
      <c r="E20" s="17">
        <v>653</v>
      </c>
      <c r="J20" s="15">
        <v>2009</v>
      </c>
      <c r="K20" s="19">
        <f t="shared" si="0"/>
        <v>0</v>
      </c>
      <c r="L20" s="19">
        <f t="shared" si="1"/>
        <v>1.0466988727858293E-2</v>
      </c>
      <c r="M20" s="19">
        <f t="shared" si="2"/>
        <v>0.4500805152979066</v>
      </c>
      <c r="N20" s="19">
        <f t="shared" si="3"/>
        <v>6.8438003220611915E-2</v>
      </c>
      <c r="O20" s="19">
        <f t="shared" si="4"/>
        <v>9.6618357487922701E-3</v>
      </c>
      <c r="P20" s="19">
        <f t="shared" si="5"/>
        <v>7.246376811594203E-3</v>
      </c>
      <c r="Q20" s="19">
        <f t="shared" si="4"/>
        <v>0.12294673967147834</v>
      </c>
      <c r="R20" s="19">
        <f t="shared" si="6"/>
        <v>0.74476650563607083</v>
      </c>
    </row>
    <row r="21" spans="1:18" x14ac:dyDescent="0.2">
      <c r="A21" s="15">
        <v>2009</v>
      </c>
      <c r="B21" s="15">
        <v>1242</v>
      </c>
      <c r="D21" s="17" t="s">
        <v>41</v>
      </c>
      <c r="E21" s="17">
        <v>645</v>
      </c>
      <c r="J21" s="15">
        <v>2010</v>
      </c>
      <c r="K21" s="19">
        <f t="shared" si="0"/>
        <v>7.9176563737133805E-4</v>
      </c>
      <c r="L21" s="19">
        <f t="shared" si="1"/>
        <v>2.1377672209026127E-2</v>
      </c>
      <c r="M21" s="19">
        <f t="shared" si="2"/>
        <v>0.19239904988123516</v>
      </c>
      <c r="N21" s="19">
        <f t="shared" si="3"/>
        <v>0.18923198733174981</v>
      </c>
      <c r="O21" s="19">
        <f t="shared" si="4"/>
        <v>2.3752969121140144E-3</v>
      </c>
      <c r="P21" s="19">
        <f t="shared" si="5"/>
        <v>6.3341250989707044E-3</v>
      </c>
      <c r="Q21" s="19">
        <f t="shared" si="4"/>
        <v>0.28109452736318408</v>
      </c>
      <c r="R21" s="19">
        <f t="shared" si="6"/>
        <v>0.85985748218527314</v>
      </c>
    </row>
    <row r="22" spans="1:18" x14ac:dyDescent="0.2">
      <c r="A22" s="15">
        <v>2010</v>
      </c>
      <c r="B22" s="15">
        <v>1263</v>
      </c>
      <c r="D22" s="17" t="s">
        <v>42</v>
      </c>
      <c r="E22" s="17">
        <v>695</v>
      </c>
      <c r="J22" s="15">
        <v>2011</v>
      </c>
      <c r="K22" s="19">
        <f t="shared" si="0"/>
        <v>8.438818565400844E-4</v>
      </c>
      <c r="L22" s="19">
        <f t="shared" si="1"/>
        <v>2.7004219409282701E-2</v>
      </c>
      <c r="M22" s="19">
        <f t="shared" si="2"/>
        <v>0.45316455696202529</v>
      </c>
      <c r="N22" s="19">
        <f t="shared" si="3"/>
        <v>0.17468354430379746</v>
      </c>
      <c r="O22" s="19">
        <f t="shared" si="4"/>
        <v>0</v>
      </c>
      <c r="P22" s="19">
        <f t="shared" si="5"/>
        <v>1.6877637130801686E-2</v>
      </c>
      <c r="Q22" s="19">
        <f t="shared" si="4"/>
        <v>0.18349080059671805</v>
      </c>
      <c r="R22" s="19">
        <f t="shared" si="6"/>
        <v>0.98396624472573835</v>
      </c>
    </row>
    <row r="23" spans="1:18" x14ac:dyDescent="0.2">
      <c r="A23" s="15">
        <v>2011</v>
      </c>
      <c r="B23" s="15">
        <v>1185</v>
      </c>
      <c r="D23" s="17" t="s">
        <v>43</v>
      </c>
      <c r="E23" s="17">
        <v>825</v>
      </c>
      <c r="J23" s="15">
        <v>2012</v>
      </c>
      <c r="K23" s="19">
        <f t="shared" si="0"/>
        <v>1.4992503748125937E-3</v>
      </c>
      <c r="L23" s="19">
        <f t="shared" si="1"/>
        <v>4.1979010494752625E-2</v>
      </c>
      <c r="M23" s="19">
        <f t="shared" si="2"/>
        <v>0.32533733133433285</v>
      </c>
      <c r="N23" s="19">
        <f t="shared" si="3"/>
        <v>0.33358320839580208</v>
      </c>
      <c r="O23" s="19">
        <f t="shared" si="4"/>
        <v>3.7481259370314842E-3</v>
      </c>
      <c r="P23" s="19">
        <f t="shared" si="5"/>
        <v>1.4992503748125937E-2</v>
      </c>
      <c r="Q23" s="19">
        <f t="shared" si="4"/>
        <v>0.10437375745526839</v>
      </c>
      <c r="R23" s="19">
        <f t="shared" si="6"/>
        <v>0.8785607196401799</v>
      </c>
    </row>
    <row r="24" spans="1:18" x14ac:dyDescent="0.2">
      <c r="A24" s="15">
        <v>2012</v>
      </c>
      <c r="B24" s="15">
        <v>1334</v>
      </c>
      <c r="D24" s="15">
        <v>2012</v>
      </c>
      <c r="E24" s="15">
        <v>995</v>
      </c>
    </row>
    <row r="25" spans="1:18" x14ac:dyDescent="0.2">
      <c r="J25" t="s">
        <v>52</v>
      </c>
    </row>
    <row r="26" spans="1:18" x14ac:dyDescent="0.2">
      <c r="A26" t="s">
        <v>21</v>
      </c>
      <c r="K26" t="s">
        <v>13</v>
      </c>
      <c r="L26" t="s">
        <v>14</v>
      </c>
      <c r="M26" t="s">
        <v>50</v>
      </c>
      <c r="N26" t="s">
        <v>15</v>
      </c>
      <c r="O26" t="s">
        <v>44</v>
      </c>
    </row>
    <row r="27" spans="1:18" x14ac:dyDescent="0.2">
      <c r="A27" t="s">
        <v>3</v>
      </c>
      <c r="B27" t="s">
        <v>47</v>
      </c>
      <c r="C27" t="s">
        <v>48</v>
      </c>
      <c r="D27" t="s">
        <v>13</v>
      </c>
      <c r="E27" t="s">
        <v>14</v>
      </c>
      <c r="F27" t="s">
        <v>49</v>
      </c>
      <c r="G27" t="s">
        <v>50</v>
      </c>
      <c r="H27" t="s">
        <v>15</v>
      </c>
      <c r="I27" t="s">
        <v>44</v>
      </c>
      <c r="J27" s="15">
        <v>1992</v>
      </c>
      <c r="K27" s="19">
        <f>B53/E4</f>
        <v>0.54329896907216491</v>
      </c>
      <c r="L27" s="19">
        <f>C53/E4</f>
        <v>1.5463917525773196E-2</v>
      </c>
      <c r="M27" s="19">
        <f>D53/E4</f>
        <v>2.0618556701030928E-3</v>
      </c>
      <c r="N27" s="19">
        <f>E53/E4</f>
        <v>9.2783505154639175E-3</v>
      </c>
      <c r="O27" s="19">
        <f>F53/E4</f>
        <v>0.57010309278350513</v>
      </c>
    </row>
    <row r="28" spans="1:18" x14ac:dyDescent="0.2">
      <c r="A28">
        <v>1992</v>
      </c>
      <c r="J28" s="15">
        <v>1993</v>
      </c>
      <c r="K28" s="19">
        <f t="shared" ref="K28:K47" si="7">B54/E5</f>
        <v>0.97633136094674555</v>
      </c>
      <c r="L28" s="19">
        <f t="shared" ref="L28:L47" si="8">C54/E5</f>
        <v>9.2307692307692313E-2</v>
      </c>
      <c r="M28" s="19">
        <f t="shared" ref="M28:M47" si="9">D54/E5</f>
        <v>7.100591715976331E-3</v>
      </c>
      <c r="N28" s="19">
        <f t="shared" ref="N28:N47" si="10">E54/E5</f>
        <v>8.4023668639053251E-2</v>
      </c>
      <c r="O28" s="19">
        <f t="shared" ref="O28:O47" si="11">F54/E5</f>
        <v>1.1597633136094674</v>
      </c>
    </row>
    <row r="29" spans="1:18" x14ac:dyDescent="0.2">
      <c r="A29">
        <v>1993</v>
      </c>
      <c r="J29" s="15">
        <v>1994</v>
      </c>
      <c r="K29" s="19">
        <f t="shared" si="7"/>
        <v>1.2597730138713745</v>
      </c>
      <c r="L29" s="19">
        <f t="shared" si="8"/>
        <v>3.530895334174023E-2</v>
      </c>
      <c r="M29" s="19">
        <f t="shared" si="9"/>
        <v>1.1349306431273645E-2</v>
      </c>
      <c r="N29" s="19">
        <f t="shared" si="10"/>
        <v>5.6746532156368219E-2</v>
      </c>
      <c r="O29" s="19">
        <f t="shared" si="11"/>
        <v>1.3631778058007566</v>
      </c>
    </row>
    <row r="30" spans="1:18" x14ac:dyDescent="0.2">
      <c r="A30">
        <v>1994</v>
      </c>
      <c r="J30" s="15">
        <v>1995</v>
      </c>
      <c r="K30" s="19">
        <f t="shared" si="7"/>
        <v>1.6519898391193903</v>
      </c>
      <c r="L30" s="19">
        <f t="shared" si="8"/>
        <v>2.4555461473327687E-2</v>
      </c>
      <c r="M30" s="19">
        <f t="shared" si="9"/>
        <v>4.2337002540220152E-3</v>
      </c>
      <c r="N30" s="19">
        <f t="shared" si="10"/>
        <v>5.3344623200677392E-2</v>
      </c>
      <c r="O30" s="19">
        <f t="shared" si="11"/>
        <v>1.7341236240474174</v>
      </c>
    </row>
    <row r="31" spans="1:18" x14ac:dyDescent="0.2">
      <c r="A31">
        <v>1995</v>
      </c>
      <c r="J31" s="15">
        <v>1996</v>
      </c>
      <c r="K31" s="19">
        <f t="shared" si="7"/>
        <v>1.2044728434504792</v>
      </c>
      <c r="L31" s="19">
        <f t="shared" si="8"/>
        <v>0.15654952076677317</v>
      </c>
      <c r="M31" s="19">
        <f t="shared" si="9"/>
        <v>7.4547390841320556E-3</v>
      </c>
      <c r="N31" s="19">
        <f t="shared" si="10"/>
        <v>1.8104366347177849E-2</v>
      </c>
      <c r="O31" s="19">
        <f t="shared" si="11"/>
        <v>1.3865814696485623</v>
      </c>
    </row>
    <row r="32" spans="1:18" x14ac:dyDescent="0.2">
      <c r="A32" t="s">
        <v>28</v>
      </c>
      <c r="B32">
        <v>311</v>
      </c>
      <c r="C32">
        <v>61</v>
      </c>
      <c r="D32">
        <v>1279</v>
      </c>
      <c r="E32">
        <v>244</v>
      </c>
      <c r="F32">
        <v>3</v>
      </c>
      <c r="G32">
        <v>78</v>
      </c>
      <c r="H32">
        <v>160</v>
      </c>
      <c r="I32">
        <v>2136</v>
      </c>
      <c r="J32" s="15">
        <v>1997</v>
      </c>
      <c r="K32" s="19"/>
      <c r="L32" s="19"/>
      <c r="M32" s="19"/>
      <c r="N32" s="19"/>
      <c r="O32" s="19"/>
    </row>
    <row r="33" spans="1:15" x14ac:dyDescent="0.2">
      <c r="A33" t="s">
        <v>29</v>
      </c>
      <c r="B33">
        <v>201</v>
      </c>
      <c r="C33">
        <v>85</v>
      </c>
      <c r="D33">
        <v>4914</v>
      </c>
      <c r="E33">
        <v>461</v>
      </c>
      <c r="F33">
        <v>4</v>
      </c>
      <c r="G33">
        <v>56</v>
      </c>
      <c r="H33">
        <v>226</v>
      </c>
      <c r="I33">
        <v>5947</v>
      </c>
      <c r="J33" s="15">
        <v>1998</v>
      </c>
      <c r="K33" s="19">
        <f t="shared" si="7"/>
        <v>1.5190901705930138</v>
      </c>
      <c r="L33" s="19">
        <f t="shared" si="8"/>
        <v>0.1917140536149472</v>
      </c>
      <c r="M33" s="19">
        <f t="shared" si="9"/>
        <v>0</v>
      </c>
      <c r="N33" s="19">
        <f t="shared" si="10"/>
        <v>0</v>
      </c>
      <c r="O33" s="19">
        <f t="shared" si="11"/>
        <v>1.7108042242079611</v>
      </c>
    </row>
    <row r="34" spans="1:15" x14ac:dyDescent="0.2">
      <c r="A34" t="s">
        <v>30</v>
      </c>
      <c r="B34">
        <v>38</v>
      </c>
      <c r="C34">
        <v>65</v>
      </c>
      <c r="D34">
        <v>3062</v>
      </c>
      <c r="E34">
        <v>285</v>
      </c>
      <c r="F34">
        <v>1</v>
      </c>
      <c r="G34">
        <v>26</v>
      </c>
      <c r="H34">
        <v>318</v>
      </c>
      <c r="I34">
        <v>3795</v>
      </c>
      <c r="J34" s="15">
        <v>1999</v>
      </c>
      <c r="K34" s="19">
        <f t="shared" si="7"/>
        <v>1.6082059533386968</v>
      </c>
      <c r="L34" s="19">
        <f t="shared" si="8"/>
        <v>0.13917940466613032</v>
      </c>
      <c r="M34" s="19">
        <f t="shared" si="9"/>
        <v>8.045052292839903E-4</v>
      </c>
      <c r="N34" s="19">
        <f t="shared" si="10"/>
        <v>0</v>
      </c>
      <c r="O34" s="19">
        <f t="shared" si="11"/>
        <v>1.7481898632341111</v>
      </c>
    </row>
    <row r="35" spans="1:15" x14ac:dyDescent="0.2">
      <c r="A35" t="s">
        <v>31</v>
      </c>
      <c r="B35">
        <v>52</v>
      </c>
      <c r="C35">
        <v>230</v>
      </c>
      <c r="D35">
        <v>3226</v>
      </c>
      <c r="E35">
        <v>608</v>
      </c>
      <c r="G35">
        <v>21</v>
      </c>
      <c r="H35">
        <v>45</v>
      </c>
      <c r="I35">
        <v>4182</v>
      </c>
      <c r="J35" s="15">
        <v>2000</v>
      </c>
      <c r="K35" s="19"/>
      <c r="L35" s="19"/>
      <c r="M35" s="19"/>
      <c r="N35" s="19"/>
      <c r="O35" s="19"/>
    </row>
    <row r="36" spans="1:15" x14ac:dyDescent="0.2">
      <c r="A36" t="s">
        <v>32</v>
      </c>
      <c r="B36">
        <v>60</v>
      </c>
      <c r="C36">
        <v>93</v>
      </c>
      <c r="D36">
        <v>3223</v>
      </c>
      <c r="E36">
        <v>336</v>
      </c>
      <c r="F36">
        <v>2</v>
      </c>
      <c r="G36">
        <v>26</v>
      </c>
      <c r="H36">
        <v>62</v>
      </c>
      <c r="I36">
        <v>3802</v>
      </c>
      <c r="J36" s="15">
        <v>2001</v>
      </c>
      <c r="K36" s="19">
        <f t="shared" si="7"/>
        <v>1.264367816091954</v>
      </c>
      <c r="L36" s="19">
        <f t="shared" si="8"/>
        <v>0.15778474399164055</v>
      </c>
      <c r="M36" s="19">
        <f t="shared" si="9"/>
        <v>0</v>
      </c>
      <c r="N36" s="19">
        <f t="shared" si="10"/>
        <v>3.1347962382445138E-2</v>
      </c>
      <c r="O36" s="19">
        <f t="shared" si="11"/>
        <v>1.4535005224660398</v>
      </c>
    </row>
    <row r="37" spans="1:15" x14ac:dyDescent="0.2">
      <c r="A37" t="s">
        <v>33</v>
      </c>
      <c r="B37">
        <v>117</v>
      </c>
      <c r="C37">
        <v>127</v>
      </c>
      <c r="D37">
        <v>2731</v>
      </c>
      <c r="E37">
        <v>449</v>
      </c>
      <c r="F37">
        <v>2</v>
      </c>
      <c r="G37">
        <v>7</v>
      </c>
      <c r="H37">
        <v>69</v>
      </c>
      <c r="I37">
        <v>3502</v>
      </c>
      <c r="J37" s="15">
        <v>2002</v>
      </c>
      <c r="K37" s="19">
        <f t="shared" si="7"/>
        <v>1.2813267813267812</v>
      </c>
      <c r="L37" s="19">
        <f t="shared" si="8"/>
        <v>0.19041769041769041</v>
      </c>
      <c r="M37" s="19">
        <f t="shared" si="9"/>
        <v>4.9140049140049139E-3</v>
      </c>
      <c r="N37" s="19">
        <f t="shared" si="10"/>
        <v>5.0368550368550369E-2</v>
      </c>
      <c r="O37" s="19">
        <f t="shared" si="11"/>
        <v>1.527027027027027</v>
      </c>
    </row>
    <row r="38" spans="1:15" x14ac:dyDescent="0.2">
      <c r="A38" t="s">
        <v>34</v>
      </c>
      <c r="B38">
        <v>93</v>
      </c>
      <c r="C38">
        <v>128</v>
      </c>
      <c r="D38">
        <v>3344</v>
      </c>
      <c r="E38">
        <v>245</v>
      </c>
      <c r="G38">
        <v>37</v>
      </c>
      <c r="H38">
        <v>60</v>
      </c>
      <c r="I38">
        <v>3907</v>
      </c>
      <c r="J38" s="15">
        <v>2003</v>
      </c>
      <c r="K38" s="19">
        <f t="shared" si="7"/>
        <v>1.1675531914893618</v>
      </c>
      <c r="L38" s="19">
        <f t="shared" si="8"/>
        <v>0.15691489361702127</v>
      </c>
      <c r="M38" s="19">
        <f t="shared" si="9"/>
        <v>1.3297872340425532E-3</v>
      </c>
      <c r="N38" s="19">
        <f t="shared" si="10"/>
        <v>8.9095744680851061E-2</v>
      </c>
      <c r="O38" s="19">
        <f t="shared" si="11"/>
        <v>1.4148936170212767</v>
      </c>
    </row>
    <row r="39" spans="1:15" x14ac:dyDescent="0.2">
      <c r="A39" t="s">
        <v>35</v>
      </c>
      <c r="B39">
        <v>3</v>
      </c>
      <c r="C39">
        <v>66</v>
      </c>
      <c r="D39">
        <v>1205</v>
      </c>
      <c r="E39">
        <v>76</v>
      </c>
      <c r="G39">
        <v>45</v>
      </c>
      <c r="H39">
        <v>146</v>
      </c>
      <c r="I39">
        <v>1541</v>
      </c>
      <c r="J39" s="15">
        <v>2004</v>
      </c>
      <c r="K39" s="19">
        <f t="shared" si="7"/>
        <v>1.2491186839012927</v>
      </c>
      <c r="L39" s="19">
        <f t="shared" si="8"/>
        <v>0.25264394829612219</v>
      </c>
      <c r="M39" s="19">
        <f t="shared" si="9"/>
        <v>2.3501762632197414E-3</v>
      </c>
      <c r="N39" s="19">
        <f t="shared" si="10"/>
        <v>2.8202115158636899E-2</v>
      </c>
      <c r="O39" s="19">
        <f t="shared" si="11"/>
        <v>1.5323149236192715</v>
      </c>
    </row>
    <row r="40" spans="1:15" x14ac:dyDescent="0.2">
      <c r="A40" t="s">
        <v>36</v>
      </c>
      <c r="B40">
        <v>1</v>
      </c>
      <c r="C40">
        <v>10</v>
      </c>
      <c r="D40">
        <v>1957</v>
      </c>
      <c r="E40">
        <v>165</v>
      </c>
      <c r="F40">
        <v>1</v>
      </c>
      <c r="G40">
        <v>24</v>
      </c>
      <c r="H40">
        <v>112</v>
      </c>
      <c r="I40">
        <v>2270</v>
      </c>
      <c r="J40" s="15">
        <v>2005</v>
      </c>
      <c r="K40" s="19">
        <f t="shared" si="7"/>
        <v>1.1061381074168799</v>
      </c>
      <c r="L40" s="19">
        <f t="shared" si="8"/>
        <v>0.34654731457800514</v>
      </c>
      <c r="M40" s="19">
        <f t="shared" si="9"/>
        <v>0</v>
      </c>
      <c r="N40" s="19">
        <f t="shared" si="10"/>
        <v>4.9872122762148335E-2</v>
      </c>
      <c r="O40" s="19">
        <f t="shared" si="11"/>
        <v>1.5025575447570332</v>
      </c>
    </row>
    <row r="41" spans="1:15" x14ac:dyDescent="0.2">
      <c r="A41" t="s">
        <v>37</v>
      </c>
      <c r="C41">
        <v>5</v>
      </c>
      <c r="D41">
        <v>458</v>
      </c>
      <c r="E41">
        <v>56</v>
      </c>
      <c r="F41">
        <v>1</v>
      </c>
      <c r="G41">
        <v>8</v>
      </c>
      <c r="H41">
        <v>194</v>
      </c>
      <c r="I41">
        <v>722</v>
      </c>
      <c r="J41" s="15">
        <v>2006</v>
      </c>
      <c r="K41" s="19">
        <f t="shared" si="7"/>
        <v>1.4568733153638813</v>
      </c>
      <c r="L41" s="19">
        <f t="shared" si="8"/>
        <v>0.13477088948787061</v>
      </c>
      <c r="M41" s="19">
        <f t="shared" si="9"/>
        <v>0</v>
      </c>
      <c r="N41" s="19">
        <f t="shared" si="10"/>
        <v>0.15363881401617252</v>
      </c>
      <c r="O41" s="19">
        <f t="shared" si="11"/>
        <v>1.7452830188679245</v>
      </c>
    </row>
    <row r="42" spans="1:15" x14ac:dyDescent="0.2">
      <c r="A42" t="s">
        <v>38</v>
      </c>
      <c r="B42">
        <v>7</v>
      </c>
      <c r="C42">
        <v>9</v>
      </c>
      <c r="D42">
        <v>1076</v>
      </c>
      <c r="E42">
        <v>112</v>
      </c>
      <c r="G42">
        <v>10</v>
      </c>
      <c r="H42">
        <v>193</v>
      </c>
      <c r="I42">
        <v>1407</v>
      </c>
      <c r="J42" s="15">
        <v>2007</v>
      </c>
      <c r="K42" s="19">
        <f t="shared" si="7"/>
        <v>1.5181623931623931</v>
      </c>
      <c r="L42" s="19">
        <f t="shared" si="8"/>
        <v>8.0128205128205135E-2</v>
      </c>
      <c r="M42" s="19">
        <f t="shared" si="9"/>
        <v>3.205128205128205E-3</v>
      </c>
      <c r="N42" s="19">
        <f t="shared" si="10"/>
        <v>0.20833333333333334</v>
      </c>
      <c r="O42" s="19">
        <f t="shared" si="11"/>
        <v>1.8098290598290598</v>
      </c>
    </row>
    <row r="43" spans="1:15" x14ac:dyDescent="0.2">
      <c r="A43" t="s">
        <v>39</v>
      </c>
      <c r="B43">
        <v>2</v>
      </c>
      <c r="C43">
        <v>12</v>
      </c>
      <c r="D43">
        <v>781</v>
      </c>
      <c r="E43">
        <v>157</v>
      </c>
      <c r="G43">
        <v>22</v>
      </c>
      <c r="H43">
        <v>325</v>
      </c>
      <c r="I43">
        <v>1299</v>
      </c>
      <c r="J43" s="15">
        <v>2008</v>
      </c>
      <c r="K43" s="19">
        <f t="shared" si="7"/>
        <v>0.96324655436447171</v>
      </c>
      <c r="L43" s="19">
        <f t="shared" si="8"/>
        <v>0.2113323124042879</v>
      </c>
      <c r="M43" s="19">
        <f t="shared" si="9"/>
        <v>1.5313935681470138E-3</v>
      </c>
      <c r="N43" s="19">
        <f t="shared" si="10"/>
        <v>0.32771822358346098</v>
      </c>
      <c r="O43" s="19">
        <f t="shared" si="11"/>
        <v>1.5038284839203675</v>
      </c>
    </row>
    <row r="44" spans="1:15" x14ac:dyDescent="0.2">
      <c r="A44" t="s">
        <v>40</v>
      </c>
      <c r="B44">
        <v>1</v>
      </c>
      <c r="C44">
        <v>30</v>
      </c>
      <c r="D44">
        <v>706</v>
      </c>
      <c r="E44">
        <v>103</v>
      </c>
      <c r="F44">
        <v>1</v>
      </c>
      <c r="G44">
        <v>7</v>
      </c>
      <c r="H44">
        <v>352</v>
      </c>
      <c r="I44">
        <v>1200</v>
      </c>
      <c r="J44" s="15">
        <v>2009</v>
      </c>
      <c r="K44" s="19">
        <f t="shared" si="7"/>
        <v>1.165891472868217</v>
      </c>
      <c r="L44" s="19">
        <f t="shared" si="8"/>
        <v>0.13953488372093023</v>
      </c>
      <c r="M44" s="19">
        <f t="shared" si="9"/>
        <v>3.1007751937984496E-3</v>
      </c>
      <c r="N44" s="19">
        <f t="shared" si="10"/>
        <v>0.22945736434108527</v>
      </c>
      <c r="O44" s="19">
        <f t="shared" si="11"/>
        <v>1.537984496124031</v>
      </c>
    </row>
    <row r="45" spans="1:15" x14ac:dyDescent="0.2">
      <c r="A45" t="s">
        <v>41</v>
      </c>
      <c r="C45">
        <v>13</v>
      </c>
      <c r="D45">
        <v>559</v>
      </c>
      <c r="E45">
        <v>85</v>
      </c>
      <c r="F45">
        <v>12</v>
      </c>
      <c r="G45">
        <v>9</v>
      </c>
      <c r="H45">
        <v>247</v>
      </c>
      <c r="I45">
        <v>925</v>
      </c>
      <c r="J45" s="15">
        <v>2010</v>
      </c>
      <c r="K45" s="19">
        <f t="shared" si="7"/>
        <v>1.3453237410071943</v>
      </c>
      <c r="L45" s="19">
        <f t="shared" si="8"/>
        <v>0.11942446043165468</v>
      </c>
      <c r="M45" s="19">
        <f t="shared" si="9"/>
        <v>2.8776978417266188E-3</v>
      </c>
      <c r="N45" s="19">
        <f t="shared" si="10"/>
        <v>0.10935251798561151</v>
      </c>
      <c r="O45" s="19">
        <f t="shared" si="11"/>
        <v>1.5769784172661871</v>
      </c>
    </row>
    <row r="46" spans="1:15" x14ac:dyDescent="0.2">
      <c r="A46" t="s">
        <v>42</v>
      </c>
      <c r="B46">
        <v>1</v>
      </c>
      <c r="C46">
        <v>27</v>
      </c>
      <c r="D46">
        <v>243</v>
      </c>
      <c r="E46">
        <v>239</v>
      </c>
      <c r="F46">
        <v>3</v>
      </c>
      <c r="G46">
        <v>8</v>
      </c>
      <c r="H46">
        <v>565</v>
      </c>
      <c r="I46">
        <v>1086</v>
      </c>
      <c r="J46" s="15">
        <v>2011</v>
      </c>
      <c r="K46" s="19">
        <f t="shared" si="7"/>
        <v>1.4715151515151514</v>
      </c>
      <c r="L46" s="19">
        <f t="shared" si="8"/>
        <v>9.8181818181818176E-2</v>
      </c>
      <c r="M46" s="19">
        <f t="shared" si="9"/>
        <v>4.8484848484848485E-3</v>
      </c>
      <c r="N46" s="19">
        <f t="shared" si="10"/>
        <v>0.08</v>
      </c>
      <c r="O46" s="19">
        <f t="shared" si="11"/>
        <v>1.6545454545454545</v>
      </c>
    </row>
    <row r="47" spans="1:15" x14ac:dyDescent="0.2">
      <c r="A47" t="s">
        <v>43</v>
      </c>
      <c r="B47">
        <v>1</v>
      </c>
      <c r="C47">
        <v>32</v>
      </c>
      <c r="D47">
        <v>537</v>
      </c>
      <c r="E47">
        <v>207</v>
      </c>
      <c r="G47">
        <v>20</v>
      </c>
      <c r="H47">
        <v>369</v>
      </c>
      <c r="I47">
        <v>1166</v>
      </c>
      <c r="J47" s="15">
        <v>2012</v>
      </c>
      <c r="K47" s="19">
        <f t="shared" si="7"/>
        <v>1.6402010050251257</v>
      </c>
      <c r="L47" s="19">
        <f t="shared" si="8"/>
        <v>9.9497487437185936E-2</v>
      </c>
      <c r="M47" s="19">
        <f t="shared" si="9"/>
        <v>0</v>
      </c>
      <c r="N47" s="19">
        <f t="shared" si="10"/>
        <v>1.507537688442211E-2</v>
      </c>
      <c r="O47" s="19">
        <f t="shared" si="11"/>
        <v>1.7547738693467336</v>
      </c>
    </row>
    <row r="48" spans="1:15" x14ac:dyDescent="0.2">
      <c r="A48" t="s">
        <v>45</v>
      </c>
      <c r="B48">
        <v>2</v>
      </c>
      <c r="C48">
        <v>56</v>
      </c>
      <c r="D48">
        <v>434</v>
      </c>
      <c r="E48">
        <v>445</v>
      </c>
      <c r="F48">
        <v>5</v>
      </c>
      <c r="G48">
        <v>20</v>
      </c>
      <c r="H48">
        <v>210</v>
      </c>
      <c r="I48">
        <v>1172</v>
      </c>
    </row>
    <row r="49" spans="1:9" x14ac:dyDescent="0.2">
      <c r="A49" t="s">
        <v>44</v>
      </c>
      <c r="B49">
        <v>890</v>
      </c>
      <c r="C49">
        <v>1049</v>
      </c>
      <c r="D49">
        <v>29735</v>
      </c>
      <c r="E49">
        <v>4273</v>
      </c>
      <c r="F49">
        <v>35</v>
      </c>
      <c r="G49">
        <v>424</v>
      </c>
      <c r="H49">
        <v>3653</v>
      </c>
      <c r="I49">
        <v>40059</v>
      </c>
    </row>
    <row r="51" spans="1:9" x14ac:dyDescent="0.2">
      <c r="A51" t="s">
        <v>46</v>
      </c>
    </row>
    <row r="52" spans="1:9" x14ac:dyDescent="0.2">
      <c r="A52" t="s">
        <v>3</v>
      </c>
      <c r="B52" t="s">
        <v>13</v>
      </c>
      <c r="C52" t="s">
        <v>14</v>
      </c>
      <c r="D52" t="s">
        <v>50</v>
      </c>
      <c r="E52" t="s">
        <v>15</v>
      </c>
      <c r="F52" t="s">
        <v>44</v>
      </c>
    </row>
    <row r="53" spans="1:9" x14ac:dyDescent="0.2">
      <c r="A53" t="s">
        <v>24</v>
      </c>
      <c r="B53">
        <v>527</v>
      </c>
      <c r="C53">
        <v>15</v>
      </c>
      <c r="D53">
        <v>2</v>
      </c>
      <c r="E53">
        <v>9</v>
      </c>
      <c r="F53">
        <v>553</v>
      </c>
    </row>
    <row r="54" spans="1:9" x14ac:dyDescent="0.2">
      <c r="A54" t="s">
        <v>25</v>
      </c>
      <c r="B54">
        <v>825</v>
      </c>
      <c r="C54">
        <v>78</v>
      </c>
      <c r="D54">
        <v>6</v>
      </c>
      <c r="E54">
        <v>71</v>
      </c>
      <c r="F54">
        <v>980</v>
      </c>
    </row>
    <row r="55" spans="1:9" x14ac:dyDescent="0.2">
      <c r="A55" t="s">
        <v>26</v>
      </c>
      <c r="B55">
        <v>999</v>
      </c>
      <c r="C55">
        <v>28</v>
      </c>
      <c r="D55">
        <v>9</v>
      </c>
      <c r="E55">
        <v>45</v>
      </c>
      <c r="F55">
        <v>1081</v>
      </c>
    </row>
    <row r="56" spans="1:9" x14ac:dyDescent="0.2">
      <c r="A56" t="s">
        <v>27</v>
      </c>
      <c r="B56">
        <v>1951</v>
      </c>
      <c r="C56">
        <v>29</v>
      </c>
      <c r="D56">
        <v>5</v>
      </c>
      <c r="E56">
        <v>63</v>
      </c>
      <c r="F56">
        <v>2048</v>
      </c>
    </row>
    <row r="57" spans="1:9" x14ac:dyDescent="0.2">
      <c r="A57" t="s">
        <v>28</v>
      </c>
      <c r="B57">
        <v>1131</v>
      </c>
      <c r="C57">
        <v>147</v>
      </c>
      <c r="D57">
        <v>7</v>
      </c>
      <c r="E57">
        <v>17</v>
      </c>
      <c r="F57">
        <v>1302</v>
      </c>
    </row>
    <row r="58" spans="1:9" x14ac:dyDescent="0.2">
      <c r="A58" t="s">
        <v>29</v>
      </c>
      <c r="C58">
        <v>40</v>
      </c>
      <c r="F58">
        <v>40</v>
      </c>
    </row>
    <row r="59" spans="1:9" x14ac:dyDescent="0.2">
      <c r="A59" t="s">
        <v>30</v>
      </c>
      <c r="B59">
        <v>1870</v>
      </c>
      <c r="C59">
        <v>236</v>
      </c>
      <c r="F59">
        <v>2106</v>
      </c>
    </row>
    <row r="60" spans="1:9" x14ac:dyDescent="0.2">
      <c r="A60" t="s">
        <v>31</v>
      </c>
      <c r="B60">
        <v>1999</v>
      </c>
      <c r="C60">
        <v>173</v>
      </c>
      <c r="D60">
        <v>1</v>
      </c>
      <c r="F60">
        <v>2173</v>
      </c>
    </row>
    <row r="61" spans="1:9" x14ac:dyDescent="0.2">
      <c r="A61" t="s">
        <v>32</v>
      </c>
      <c r="C61">
        <v>16</v>
      </c>
      <c r="F61">
        <v>134</v>
      </c>
    </row>
    <row r="62" spans="1:9" x14ac:dyDescent="0.2">
      <c r="A62" t="s">
        <v>33</v>
      </c>
      <c r="B62">
        <v>1210</v>
      </c>
      <c r="C62">
        <v>151</v>
      </c>
      <c r="E62">
        <v>30</v>
      </c>
      <c r="F62">
        <v>1391</v>
      </c>
    </row>
    <row r="63" spans="1:9" x14ac:dyDescent="0.2">
      <c r="A63" t="s">
        <v>34</v>
      </c>
      <c r="B63">
        <v>1043</v>
      </c>
      <c r="C63">
        <v>155</v>
      </c>
      <c r="D63">
        <v>4</v>
      </c>
      <c r="E63">
        <v>41</v>
      </c>
      <c r="F63">
        <v>1243</v>
      </c>
    </row>
    <row r="64" spans="1:9" x14ac:dyDescent="0.2">
      <c r="A64" t="s">
        <v>35</v>
      </c>
      <c r="B64">
        <v>878</v>
      </c>
      <c r="C64">
        <v>118</v>
      </c>
      <c r="D64">
        <v>1</v>
      </c>
      <c r="E64">
        <v>67</v>
      </c>
      <c r="F64">
        <v>1064</v>
      </c>
    </row>
    <row r="65" spans="1:6" x14ac:dyDescent="0.2">
      <c r="A65" t="s">
        <v>36</v>
      </c>
      <c r="B65">
        <v>1063</v>
      </c>
      <c r="C65">
        <v>215</v>
      </c>
      <c r="D65">
        <v>2</v>
      </c>
      <c r="E65">
        <v>24</v>
      </c>
      <c r="F65">
        <v>1304</v>
      </c>
    </row>
    <row r="66" spans="1:6" x14ac:dyDescent="0.2">
      <c r="A66" t="s">
        <v>37</v>
      </c>
      <c r="B66">
        <v>865</v>
      </c>
      <c r="C66">
        <v>271</v>
      </c>
      <c r="E66">
        <v>39</v>
      </c>
      <c r="F66">
        <v>1175</v>
      </c>
    </row>
    <row r="67" spans="1:6" x14ac:dyDescent="0.2">
      <c r="A67" t="s">
        <v>38</v>
      </c>
      <c r="B67">
        <v>1081</v>
      </c>
      <c r="C67">
        <v>100</v>
      </c>
      <c r="E67">
        <v>114</v>
      </c>
      <c r="F67">
        <v>1295</v>
      </c>
    </row>
    <row r="68" spans="1:6" x14ac:dyDescent="0.2">
      <c r="A68" t="s">
        <v>39</v>
      </c>
      <c r="B68">
        <v>1421</v>
      </c>
      <c r="C68">
        <v>75</v>
      </c>
      <c r="D68">
        <v>3</v>
      </c>
      <c r="E68">
        <v>195</v>
      </c>
      <c r="F68">
        <v>1694</v>
      </c>
    </row>
    <row r="69" spans="1:6" x14ac:dyDescent="0.2">
      <c r="A69" t="s">
        <v>40</v>
      </c>
      <c r="B69">
        <v>629</v>
      </c>
      <c r="C69">
        <v>138</v>
      </c>
      <c r="D69">
        <v>1</v>
      </c>
      <c r="E69">
        <v>214</v>
      </c>
      <c r="F69">
        <v>982</v>
      </c>
    </row>
    <row r="70" spans="1:6" x14ac:dyDescent="0.2">
      <c r="A70" t="s">
        <v>41</v>
      </c>
      <c r="B70">
        <v>752</v>
      </c>
      <c r="C70">
        <v>90</v>
      </c>
      <c r="D70">
        <v>2</v>
      </c>
      <c r="E70">
        <v>148</v>
      </c>
      <c r="F70">
        <v>992</v>
      </c>
    </row>
    <row r="71" spans="1:6" x14ac:dyDescent="0.2">
      <c r="A71" t="s">
        <v>42</v>
      </c>
      <c r="B71">
        <v>935</v>
      </c>
      <c r="C71">
        <v>83</v>
      </c>
      <c r="D71">
        <v>2</v>
      </c>
      <c r="E71">
        <v>76</v>
      </c>
      <c r="F71">
        <v>1096</v>
      </c>
    </row>
    <row r="72" spans="1:6" x14ac:dyDescent="0.2">
      <c r="A72" t="s">
        <v>43</v>
      </c>
      <c r="B72">
        <v>1214</v>
      </c>
      <c r="C72">
        <v>81</v>
      </c>
      <c r="D72">
        <v>4</v>
      </c>
      <c r="E72">
        <v>66</v>
      </c>
      <c r="F72">
        <v>1365</v>
      </c>
    </row>
    <row r="73" spans="1:6" x14ac:dyDescent="0.2">
      <c r="A73" t="s">
        <v>45</v>
      </c>
      <c r="B73">
        <v>1632</v>
      </c>
      <c r="C73">
        <v>99</v>
      </c>
      <c r="E73">
        <v>15</v>
      </c>
      <c r="F73">
        <v>1746</v>
      </c>
    </row>
    <row r="74" spans="1:6" x14ac:dyDescent="0.2">
      <c r="A74" t="s">
        <v>44</v>
      </c>
      <c r="B74">
        <v>22143</v>
      </c>
      <c r="C74">
        <v>2338</v>
      </c>
      <c r="D74">
        <v>49</v>
      </c>
      <c r="E74">
        <v>1234</v>
      </c>
      <c r="F74">
        <v>25764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4"/>
  <sheetViews>
    <sheetView topLeftCell="G67" workbookViewId="0">
      <selection activeCell="W82" sqref="W82"/>
    </sheetView>
  </sheetViews>
  <sheetFormatPr defaultRowHeight="12.75" x14ac:dyDescent="0.2"/>
  <cols>
    <col min="2" max="2" width="23.28515625" bestFit="1" customWidth="1"/>
    <col min="3" max="3" width="11.5703125" bestFit="1" customWidth="1"/>
    <col min="4" max="4" width="17" bestFit="1" customWidth="1"/>
  </cols>
  <sheetData>
    <row r="3" spans="1:4" x14ac:dyDescent="0.2">
      <c r="A3" t="s">
        <v>17</v>
      </c>
    </row>
    <row r="4" spans="1:4" x14ac:dyDescent="0.2">
      <c r="A4" t="s">
        <v>0</v>
      </c>
      <c r="B4" t="s">
        <v>16</v>
      </c>
      <c r="C4" t="s">
        <v>1</v>
      </c>
      <c r="D4" t="s">
        <v>2</v>
      </c>
    </row>
    <row r="5" spans="1:4" x14ac:dyDescent="0.2">
      <c r="A5">
        <v>1996</v>
      </c>
      <c r="C5">
        <v>46.1</v>
      </c>
    </row>
    <row r="6" spans="1:4" x14ac:dyDescent="0.2">
      <c r="A6">
        <v>1997</v>
      </c>
      <c r="C6">
        <v>71.3</v>
      </c>
    </row>
    <row r="7" spans="1:4" x14ac:dyDescent="0.2">
      <c r="A7">
        <v>1998</v>
      </c>
      <c r="C7">
        <v>15.7</v>
      </c>
    </row>
    <row r="8" spans="1:4" x14ac:dyDescent="0.2">
      <c r="A8">
        <v>1999</v>
      </c>
      <c r="B8" s="12">
        <v>21.9</v>
      </c>
      <c r="C8" s="12">
        <v>8.9200761179828731</v>
      </c>
      <c r="D8" s="12">
        <v>9.1759349415104428</v>
      </c>
    </row>
    <row r="9" spans="1:4" x14ac:dyDescent="0.2">
      <c r="A9">
        <v>2000</v>
      </c>
      <c r="B9" s="12">
        <v>18.5</v>
      </c>
      <c r="C9" s="12">
        <v>10.495891222268835</v>
      </c>
      <c r="D9" s="12">
        <v>21.653927467880958</v>
      </c>
    </row>
    <row r="10" spans="1:4" x14ac:dyDescent="0.2">
      <c r="A10">
        <v>2001</v>
      </c>
      <c r="B10" s="12"/>
      <c r="C10" s="12">
        <v>9.997531190253369</v>
      </c>
      <c r="D10" s="12">
        <v>17.88867634725743</v>
      </c>
    </row>
    <row r="11" spans="1:4" x14ac:dyDescent="0.2">
      <c r="A11">
        <v>2002</v>
      </c>
      <c r="B11" s="12">
        <v>30.2</v>
      </c>
      <c r="C11" s="12">
        <v>12.708135914444293</v>
      </c>
      <c r="D11" s="12">
        <v>12.568395263372805</v>
      </c>
    </row>
    <row r="12" spans="1:4" x14ac:dyDescent="0.2">
      <c r="A12">
        <v>2003</v>
      </c>
      <c r="B12" s="12">
        <v>20.3</v>
      </c>
      <c r="C12" s="12">
        <v>10.457018769968052</v>
      </c>
      <c r="D12" s="12">
        <v>6.1104643642478331</v>
      </c>
    </row>
    <row r="13" spans="1:4" x14ac:dyDescent="0.2">
      <c r="A13">
        <v>2004</v>
      </c>
      <c r="B13" s="12"/>
      <c r="C13" s="12">
        <v>8.2136606650523838</v>
      </c>
    </row>
    <row r="14" spans="1:4" x14ac:dyDescent="0.2">
      <c r="A14">
        <v>2005</v>
      </c>
      <c r="B14" s="12"/>
      <c r="D14" s="12">
        <v>6.8202078066316911</v>
      </c>
    </row>
    <row r="15" spans="1:4" x14ac:dyDescent="0.2">
      <c r="A15">
        <v>2006</v>
      </c>
      <c r="B15" s="12">
        <v>13.2</v>
      </c>
      <c r="C15" s="12"/>
    </row>
    <row r="16" spans="1:4" x14ac:dyDescent="0.2">
      <c r="A16">
        <v>2007</v>
      </c>
      <c r="B16" s="12">
        <v>11.6</v>
      </c>
      <c r="C16" s="12"/>
      <c r="D16" s="12"/>
    </row>
    <row r="17" spans="1:4" x14ac:dyDescent="0.2">
      <c r="A17">
        <v>2008</v>
      </c>
      <c r="B17" s="12">
        <v>10.1</v>
      </c>
      <c r="C17" s="12"/>
      <c r="D17" s="12"/>
    </row>
    <row r="18" spans="1:4" x14ac:dyDescent="0.2">
      <c r="A18">
        <v>2009</v>
      </c>
      <c r="B18" s="12">
        <v>11.3</v>
      </c>
      <c r="C18" s="12"/>
      <c r="D18" s="12"/>
    </row>
    <row r="19" spans="1:4" x14ac:dyDescent="0.2">
      <c r="A19">
        <v>2010</v>
      </c>
      <c r="B19" s="12"/>
      <c r="C19" s="12"/>
      <c r="D19" s="12"/>
    </row>
    <row r="20" spans="1:4" x14ac:dyDescent="0.2">
      <c r="A20">
        <v>2011</v>
      </c>
      <c r="B20" s="12"/>
      <c r="C20" s="12"/>
      <c r="D20" s="12"/>
    </row>
    <row r="21" spans="1:4" x14ac:dyDescent="0.2">
      <c r="A21">
        <v>2012</v>
      </c>
      <c r="B21" s="12"/>
      <c r="C21" s="12">
        <v>8.6999999999999993</v>
      </c>
      <c r="D21" s="12">
        <v>11.2</v>
      </c>
    </row>
    <row r="24" spans="1:4" x14ac:dyDescent="0.2">
      <c r="A24" t="s">
        <v>18</v>
      </c>
      <c r="C24" t="s">
        <v>13</v>
      </c>
    </row>
    <row r="25" spans="1:4" x14ac:dyDescent="0.2">
      <c r="A25" t="s">
        <v>0</v>
      </c>
      <c r="B25" t="s">
        <v>16</v>
      </c>
      <c r="C25" t="s">
        <v>1</v>
      </c>
      <c r="D25" t="s">
        <v>2</v>
      </c>
    </row>
    <row r="26" spans="1:4" x14ac:dyDescent="0.2">
      <c r="A26">
        <v>1996</v>
      </c>
      <c r="C26">
        <v>4</v>
      </c>
    </row>
    <row r="27" spans="1:4" x14ac:dyDescent="0.2">
      <c r="A27">
        <v>1997</v>
      </c>
      <c r="C27">
        <v>5.7</v>
      </c>
    </row>
    <row r="28" spans="1:4" x14ac:dyDescent="0.2">
      <c r="A28">
        <v>1998</v>
      </c>
      <c r="C28">
        <v>6.1</v>
      </c>
    </row>
    <row r="29" spans="1:4" x14ac:dyDescent="0.2">
      <c r="A29">
        <v>1999</v>
      </c>
      <c r="B29" s="12">
        <v>13.972523708217647</v>
      </c>
      <c r="C29" s="12">
        <v>9.829170078404541</v>
      </c>
      <c r="D29" s="12">
        <v>3.1609627114569876</v>
      </c>
    </row>
    <row r="30" spans="1:4" x14ac:dyDescent="0.2">
      <c r="A30">
        <v>2000</v>
      </c>
      <c r="B30" s="12">
        <v>13</v>
      </c>
      <c r="C30" s="12">
        <v>11.944477847829447</v>
      </c>
      <c r="D30" s="12">
        <v>13.649186998820252</v>
      </c>
    </row>
    <row r="31" spans="1:4" x14ac:dyDescent="0.2">
      <c r="A31">
        <v>2001</v>
      </c>
      <c r="B31" s="12">
        <v>17.248255234297108</v>
      </c>
      <c r="C31" s="12">
        <v>10.565508032833188</v>
      </c>
      <c r="D31" s="12">
        <v>13.281994067865794</v>
      </c>
    </row>
    <row r="32" spans="1:4" x14ac:dyDescent="0.2">
      <c r="A32">
        <v>2002</v>
      </c>
      <c r="B32" s="12">
        <v>21.677581271322694</v>
      </c>
      <c r="C32" s="12">
        <v>14.464266170515486</v>
      </c>
      <c r="D32" s="12">
        <v>15.518585911099558</v>
      </c>
    </row>
    <row r="33" spans="1:4" x14ac:dyDescent="0.2">
      <c r="A33">
        <v>2003</v>
      </c>
      <c r="B33" s="12">
        <v>18.406954412210656</v>
      </c>
      <c r="C33" s="12">
        <v>12.263992756296322</v>
      </c>
      <c r="D33" s="12">
        <v>5.3383111384804867</v>
      </c>
    </row>
    <row r="34" spans="1:4" x14ac:dyDescent="0.2">
      <c r="A34">
        <v>2004</v>
      </c>
      <c r="B34" s="12"/>
      <c r="C34" s="12">
        <v>9.7133208440149872</v>
      </c>
    </row>
    <row r="35" spans="1:4" x14ac:dyDescent="0.2">
      <c r="A35">
        <v>2005</v>
      </c>
      <c r="B35" s="12">
        <v>10.622874864551807</v>
      </c>
      <c r="D35" s="19">
        <v>2.7545606512101171</v>
      </c>
    </row>
    <row r="36" spans="1:4" x14ac:dyDescent="0.2">
      <c r="A36">
        <v>2006</v>
      </c>
      <c r="B36" s="12">
        <v>9.4</v>
      </c>
      <c r="C36" s="12"/>
    </row>
    <row r="37" spans="1:4" x14ac:dyDescent="0.2">
      <c r="A37">
        <v>2007</v>
      </c>
      <c r="B37" s="12">
        <v>6.6</v>
      </c>
      <c r="C37" s="12"/>
      <c r="D37" s="12"/>
    </row>
    <row r="38" spans="1:4" x14ac:dyDescent="0.2">
      <c r="A38">
        <v>2008</v>
      </c>
      <c r="B38" s="12">
        <v>2</v>
      </c>
      <c r="C38" s="12"/>
      <c r="D38" s="12"/>
    </row>
    <row r="39" spans="1:4" x14ac:dyDescent="0.2">
      <c r="A39">
        <v>2009</v>
      </c>
      <c r="B39" s="12">
        <v>1.7</v>
      </c>
      <c r="C39" s="12"/>
      <c r="D39" s="12"/>
    </row>
    <row r="40" spans="1:4" x14ac:dyDescent="0.2">
      <c r="A40">
        <v>2010</v>
      </c>
      <c r="B40" s="12"/>
      <c r="C40" s="12"/>
      <c r="D40" s="12"/>
    </row>
    <row r="41" spans="1:4" x14ac:dyDescent="0.2">
      <c r="A41">
        <v>2011</v>
      </c>
      <c r="B41" s="12"/>
      <c r="C41" s="12"/>
      <c r="D41" s="12"/>
    </row>
    <row r="42" spans="1:4" x14ac:dyDescent="0.2">
      <c r="A42">
        <v>2012</v>
      </c>
      <c r="B42" s="12"/>
      <c r="C42">
        <v>8.3000000000000007</v>
      </c>
      <c r="D42" s="12">
        <v>0</v>
      </c>
    </row>
    <row r="45" spans="1:4" x14ac:dyDescent="0.2">
      <c r="A45" t="s">
        <v>19</v>
      </c>
      <c r="C45" t="s">
        <v>14</v>
      </c>
    </row>
    <row r="46" spans="1:4" x14ac:dyDescent="0.2">
      <c r="A46" t="s">
        <v>0</v>
      </c>
      <c r="B46" t="s">
        <v>16</v>
      </c>
      <c r="C46" t="s">
        <v>1</v>
      </c>
      <c r="D46" t="s">
        <v>2</v>
      </c>
    </row>
    <row r="47" spans="1:4" x14ac:dyDescent="0.2">
      <c r="A47">
        <v>1996</v>
      </c>
      <c r="C47">
        <v>0.9</v>
      </c>
    </row>
    <row r="48" spans="1:4" x14ac:dyDescent="0.2">
      <c r="A48">
        <v>1997</v>
      </c>
      <c r="C48">
        <v>2.1</v>
      </c>
    </row>
    <row r="49" spans="1:4" x14ac:dyDescent="0.2">
      <c r="A49">
        <v>1998</v>
      </c>
      <c r="C49">
        <v>3</v>
      </c>
    </row>
    <row r="50" spans="1:4" x14ac:dyDescent="0.2">
      <c r="A50">
        <v>1999</v>
      </c>
      <c r="B50" s="12">
        <v>0.92063492063492058</v>
      </c>
      <c r="C50" s="12">
        <v>4.8199629963470754</v>
      </c>
      <c r="D50" s="13">
        <v>1.3175741135438868</v>
      </c>
    </row>
    <row r="51" spans="1:4" x14ac:dyDescent="0.2">
      <c r="A51">
        <v>2000</v>
      </c>
      <c r="B51" s="12">
        <v>4</v>
      </c>
      <c r="C51" s="12">
        <v>6.0409151554084106</v>
      </c>
      <c r="D51" s="13">
        <v>4.1057048882839968</v>
      </c>
    </row>
    <row r="52" spans="1:4" x14ac:dyDescent="0.2">
      <c r="A52">
        <v>2001</v>
      </c>
      <c r="B52" s="12">
        <v>115.14195583596214</v>
      </c>
      <c r="C52" s="12">
        <v>11.583993452398351</v>
      </c>
      <c r="D52" s="13">
        <v>6.7466863871665064</v>
      </c>
    </row>
    <row r="53" spans="1:4" x14ac:dyDescent="0.2">
      <c r="A53">
        <v>2002</v>
      </c>
      <c r="B53" s="12">
        <v>24.526030695154979</v>
      </c>
      <c r="C53" s="12">
        <v>4.4434589800443458</v>
      </c>
      <c r="D53" s="13">
        <v>6.1622592229840025</v>
      </c>
    </row>
    <row r="54" spans="1:4" x14ac:dyDescent="0.2">
      <c r="A54">
        <v>2003</v>
      </c>
      <c r="B54" s="12">
        <v>7.6287349014621739</v>
      </c>
      <c r="C54" s="12">
        <v>5.800716295727808</v>
      </c>
      <c r="D54" s="13">
        <v>2.6512322628827483</v>
      </c>
    </row>
    <row r="55" spans="1:4" x14ac:dyDescent="0.2">
      <c r="A55">
        <v>2004</v>
      </c>
      <c r="B55" s="12"/>
      <c r="C55" s="12">
        <v>4.1804843734298061</v>
      </c>
    </row>
    <row r="56" spans="1:4" x14ac:dyDescent="0.2">
      <c r="A56">
        <v>2005</v>
      </c>
      <c r="B56" s="12">
        <v>24.11825726141079</v>
      </c>
      <c r="D56" s="19">
        <v>1.0399838449111469</v>
      </c>
    </row>
    <row r="57" spans="1:4" x14ac:dyDescent="0.2">
      <c r="A57">
        <v>2006</v>
      </c>
      <c r="B57" s="12">
        <v>2.6</v>
      </c>
      <c r="C57" s="12"/>
    </row>
    <row r="58" spans="1:4" x14ac:dyDescent="0.2">
      <c r="A58">
        <v>2007</v>
      </c>
      <c r="B58" s="12">
        <v>1</v>
      </c>
      <c r="C58" s="12"/>
      <c r="D58" s="12"/>
    </row>
    <row r="59" spans="1:4" x14ac:dyDescent="0.2">
      <c r="A59">
        <v>2008</v>
      </c>
      <c r="B59" s="12">
        <v>1.1000000000000001</v>
      </c>
      <c r="C59" s="12"/>
      <c r="D59" s="12"/>
    </row>
    <row r="60" spans="1:4" x14ac:dyDescent="0.2">
      <c r="A60">
        <v>2009</v>
      </c>
      <c r="B60" s="12">
        <v>1.2</v>
      </c>
      <c r="C60" s="12"/>
      <c r="D60" s="12"/>
    </row>
    <row r="61" spans="1:4" x14ac:dyDescent="0.2">
      <c r="A61">
        <v>2010</v>
      </c>
      <c r="B61" s="12"/>
      <c r="C61" s="12"/>
      <c r="D61" s="12"/>
    </row>
    <row r="62" spans="1:4" x14ac:dyDescent="0.2">
      <c r="A62">
        <v>2011</v>
      </c>
      <c r="B62" s="12"/>
      <c r="C62" s="12"/>
      <c r="D62" s="12"/>
    </row>
    <row r="63" spans="1:4" x14ac:dyDescent="0.2">
      <c r="A63">
        <v>2012</v>
      </c>
      <c r="B63" s="12"/>
      <c r="C63">
        <v>0.3</v>
      </c>
      <c r="D63" s="13">
        <v>3.7</v>
      </c>
    </row>
    <row r="66" spans="1:4" x14ac:dyDescent="0.2">
      <c r="A66" t="s">
        <v>20</v>
      </c>
      <c r="C66" t="s">
        <v>15</v>
      </c>
    </row>
    <row r="67" spans="1:4" x14ac:dyDescent="0.2">
      <c r="A67" t="s">
        <v>0</v>
      </c>
      <c r="B67" t="s">
        <v>16</v>
      </c>
      <c r="C67" t="s">
        <v>1</v>
      </c>
      <c r="D67" t="s">
        <v>2</v>
      </c>
    </row>
    <row r="68" spans="1:4" x14ac:dyDescent="0.2">
      <c r="A68">
        <v>1996</v>
      </c>
      <c r="C68">
        <v>3.7</v>
      </c>
    </row>
    <row r="69" spans="1:4" x14ac:dyDescent="0.2">
      <c r="A69">
        <v>1997</v>
      </c>
      <c r="C69">
        <v>1.4</v>
      </c>
    </row>
    <row r="70" spans="1:4" x14ac:dyDescent="0.2">
      <c r="A70">
        <v>1998</v>
      </c>
      <c r="C70">
        <v>6.6</v>
      </c>
    </row>
    <row r="71" spans="1:4" x14ac:dyDescent="0.2">
      <c r="A71">
        <v>1999</v>
      </c>
      <c r="B71" s="12">
        <v>27.615780445969122</v>
      </c>
      <c r="C71" s="12">
        <v>0</v>
      </c>
      <c r="D71" s="14">
        <v>4.560549036971441</v>
      </c>
    </row>
    <row r="72" spans="1:4" x14ac:dyDescent="0.2">
      <c r="A72">
        <v>2000</v>
      </c>
      <c r="B72" s="12">
        <v>4.5</v>
      </c>
      <c r="C72" s="12">
        <v>27.544097693351429</v>
      </c>
      <c r="D72" s="14">
        <v>56.833060556464808</v>
      </c>
    </row>
    <row r="73" spans="1:4" x14ac:dyDescent="0.2">
      <c r="A73">
        <v>2001</v>
      </c>
      <c r="B73" s="12">
        <v>19.315707620528773</v>
      </c>
      <c r="C73" s="12">
        <v>4.9112624176805442</v>
      </c>
      <c r="D73" s="14">
        <v>51.419367827662576</v>
      </c>
    </row>
    <row r="74" spans="1:4" x14ac:dyDescent="0.2">
      <c r="A74">
        <v>2002</v>
      </c>
      <c r="B74" s="12">
        <v>19.3</v>
      </c>
      <c r="C74" s="12">
        <v>14.302600472813239</v>
      </c>
      <c r="D74" s="14">
        <v>8.583779333058871</v>
      </c>
    </row>
    <row r="75" spans="1:4" x14ac:dyDescent="0.2">
      <c r="A75">
        <v>2003</v>
      </c>
      <c r="B75" s="12">
        <v>15.5</v>
      </c>
      <c r="C75" s="12">
        <v>3.8668098818474759</v>
      </c>
      <c r="D75" s="14">
        <v>38.481174218251432</v>
      </c>
    </row>
    <row r="76" spans="1:4" x14ac:dyDescent="0.2">
      <c r="A76">
        <v>2004</v>
      </c>
      <c r="B76" s="12"/>
      <c r="C76" s="12">
        <v>12.387768379960963</v>
      </c>
      <c r="D76" s="12">
        <v>16.857166351451362</v>
      </c>
    </row>
    <row r="77" spans="1:4" x14ac:dyDescent="0.2">
      <c r="A77">
        <v>2005</v>
      </c>
      <c r="B77" s="12">
        <v>16.300697494187549</v>
      </c>
    </row>
    <row r="78" spans="1:4" x14ac:dyDescent="0.2">
      <c r="A78">
        <v>2006</v>
      </c>
      <c r="B78" s="12">
        <v>2.7</v>
      </c>
      <c r="C78" s="12"/>
      <c r="D78" s="12"/>
    </row>
    <row r="79" spans="1:4" x14ac:dyDescent="0.2">
      <c r="A79">
        <v>2007</v>
      </c>
      <c r="B79" s="12">
        <v>3.3</v>
      </c>
      <c r="C79" s="12"/>
      <c r="D79" s="12"/>
    </row>
    <row r="80" spans="1:4" x14ac:dyDescent="0.2">
      <c r="A80">
        <v>2008</v>
      </c>
      <c r="B80" s="12">
        <v>4.9000000000000004</v>
      </c>
      <c r="C80" s="12"/>
      <c r="D80" s="12"/>
    </row>
    <row r="81" spans="1:4" x14ac:dyDescent="0.2">
      <c r="A81">
        <v>2009</v>
      </c>
      <c r="B81" s="12">
        <v>8.4</v>
      </c>
      <c r="C81" s="12"/>
      <c r="D81" s="12"/>
    </row>
    <row r="82" spans="1:4" x14ac:dyDescent="0.2">
      <c r="A82">
        <v>2010</v>
      </c>
      <c r="B82" s="12"/>
      <c r="C82" s="12"/>
      <c r="D82" s="12"/>
    </row>
    <row r="83" spans="1:4" x14ac:dyDescent="0.2">
      <c r="A83">
        <v>2011</v>
      </c>
      <c r="B83" s="12"/>
      <c r="C83" s="12"/>
      <c r="D83" s="12"/>
    </row>
    <row r="84" spans="1:4" x14ac:dyDescent="0.2">
      <c r="A84">
        <v>2012</v>
      </c>
      <c r="B84" s="12"/>
      <c r="C84" s="19">
        <v>0.80889787664307389</v>
      </c>
      <c r="D84" s="12">
        <v>11.2</v>
      </c>
    </row>
    <row r="86" spans="1:4" x14ac:dyDescent="0.2">
      <c r="A86" t="s">
        <v>74</v>
      </c>
      <c r="C86" t="s">
        <v>50</v>
      </c>
    </row>
    <row r="87" spans="1:4" x14ac:dyDescent="0.2">
      <c r="A87" t="s">
        <v>0</v>
      </c>
      <c r="B87" t="s">
        <v>16</v>
      </c>
      <c r="C87" t="s">
        <v>1</v>
      </c>
      <c r="D87" t="s">
        <v>2</v>
      </c>
    </row>
    <row r="88" spans="1:4" x14ac:dyDescent="0.2">
      <c r="A88">
        <v>1996</v>
      </c>
      <c r="C88">
        <v>0</v>
      </c>
    </row>
    <row r="89" spans="1:4" x14ac:dyDescent="0.2">
      <c r="A89">
        <v>1997</v>
      </c>
      <c r="C89">
        <v>26.7</v>
      </c>
    </row>
    <row r="90" spans="1:4" x14ac:dyDescent="0.2">
      <c r="A90">
        <v>1998</v>
      </c>
      <c r="C90">
        <v>0</v>
      </c>
    </row>
    <row r="91" spans="1:4" x14ac:dyDescent="0.2">
      <c r="A91">
        <v>1999</v>
      </c>
      <c r="B91" s="12"/>
      <c r="C91" s="12">
        <v>0</v>
      </c>
      <c r="D91" s="14"/>
    </row>
    <row r="92" spans="1:4" x14ac:dyDescent="0.2">
      <c r="A92">
        <v>2000</v>
      </c>
      <c r="B92" s="12"/>
      <c r="C92" s="12"/>
      <c r="D92" s="14"/>
    </row>
    <row r="93" spans="1:4" x14ac:dyDescent="0.2">
      <c r="A93">
        <v>2001</v>
      </c>
      <c r="B93" s="12"/>
      <c r="C93" s="12"/>
      <c r="D93" s="14"/>
    </row>
    <row r="94" spans="1:4" x14ac:dyDescent="0.2">
      <c r="A94">
        <v>2002</v>
      </c>
      <c r="B94" s="12"/>
      <c r="C94" s="12"/>
      <c r="D94" s="14"/>
    </row>
    <row r="95" spans="1:4" x14ac:dyDescent="0.2">
      <c r="A95">
        <v>2003</v>
      </c>
      <c r="B95" s="12"/>
      <c r="C95" s="12">
        <v>2.089864158829676</v>
      </c>
      <c r="D95" s="14"/>
    </row>
    <row r="96" spans="1:4" x14ac:dyDescent="0.2">
      <c r="A96">
        <v>2004</v>
      </c>
      <c r="B96" s="12"/>
      <c r="C96" s="12">
        <v>3.8461538461538463</v>
      </c>
      <c r="D96" s="12"/>
    </row>
    <row r="97" spans="1:4" x14ac:dyDescent="0.2">
      <c r="A97">
        <v>2005</v>
      </c>
      <c r="B97" s="12"/>
      <c r="D97">
        <v>0.52</v>
      </c>
    </row>
    <row r="98" spans="1:4" x14ac:dyDescent="0.2">
      <c r="A98">
        <v>2006</v>
      </c>
      <c r="B98" s="12"/>
      <c r="C98" s="12"/>
      <c r="D98" s="12"/>
    </row>
    <row r="99" spans="1:4" x14ac:dyDescent="0.2">
      <c r="A99">
        <v>2007</v>
      </c>
      <c r="B99" s="12"/>
      <c r="C99" s="12"/>
      <c r="D99" s="12"/>
    </row>
    <row r="100" spans="1:4" x14ac:dyDescent="0.2">
      <c r="A100">
        <v>2008</v>
      </c>
      <c r="B100" s="12"/>
      <c r="C100" s="12"/>
      <c r="D100" s="12"/>
    </row>
    <row r="101" spans="1:4" x14ac:dyDescent="0.2">
      <c r="A101">
        <v>2009</v>
      </c>
      <c r="B101" s="12"/>
      <c r="C101" s="12"/>
      <c r="D101" s="12"/>
    </row>
    <row r="102" spans="1:4" x14ac:dyDescent="0.2">
      <c r="A102">
        <v>2010</v>
      </c>
      <c r="B102" s="12"/>
      <c r="C102" s="12"/>
      <c r="D102" s="12"/>
    </row>
    <row r="103" spans="1:4" x14ac:dyDescent="0.2">
      <c r="A103">
        <v>2011</v>
      </c>
      <c r="B103" s="12"/>
      <c r="C103" s="12"/>
      <c r="D103" s="12"/>
    </row>
    <row r="104" spans="1:4" x14ac:dyDescent="0.2">
      <c r="A104">
        <v>2012</v>
      </c>
      <c r="B104" s="12"/>
      <c r="C104">
        <v>0</v>
      </c>
      <c r="D104" s="12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D73" workbookViewId="0">
      <selection activeCell="L83" sqref="L83"/>
    </sheetView>
  </sheetViews>
  <sheetFormatPr defaultRowHeight="12.75" x14ac:dyDescent="0.2"/>
  <cols>
    <col min="1" max="1" width="22" bestFit="1" customWidth="1"/>
  </cols>
  <sheetData>
    <row r="1" spans="1:11" x14ac:dyDescent="0.2">
      <c r="A1" t="s">
        <v>21</v>
      </c>
      <c r="G1" t="s">
        <v>46</v>
      </c>
    </row>
    <row r="2" spans="1:11" x14ac:dyDescent="0.2">
      <c r="A2" t="s">
        <v>53</v>
      </c>
      <c r="G2" t="s">
        <v>62</v>
      </c>
    </row>
    <row r="3" spans="1:11" x14ac:dyDescent="0.2">
      <c r="A3" s="15"/>
      <c r="B3" s="15"/>
      <c r="C3" s="15" t="s">
        <v>54</v>
      </c>
      <c r="D3" s="15"/>
      <c r="E3" s="15"/>
      <c r="I3" t="s">
        <v>54</v>
      </c>
    </row>
    <row r="4" spans="1:11" x14ac:dyDescent="0.2">
      <c r="A4" s="20"/>
      <c r="B4" s="21" t="s">
        <v>55</v>
      </c>
      <c r="C4" s="21" t="s">
        <v>56</v>
      </c>
      <c r="D4" s="21" t="s">
        <v>57</v>
      </c>
      <c r="E4" s="22" t="s">
        <v>58</v>
      </c>
      <c r="G4" s="31"/>
      <c r="H4" s="32" t="s">
        <v>55</v>
      </c>
      <c r="I4" s="32" t="s">
        <v>56</v>
      </c>
      <c r="J4" s="32" t="s">
        <v>57</v>
      </c>
      <c r="K4" s="32" t="s">
        <v>58</v>
      </c>
    </row>
    <row r="5" spans="1:11" x14ac:dyDescent="0.2">
      <c r="A5" s="20" t="s">
        <v>24</v>
      </c>
      <c r="G5" s="31" t="s">
        <v>24</v>
      </c>
      <c r="H5" s="34">
        <v>505</v>
      </c>
      <c r="I5" s="37">
        <v>1100</v>
      </c>
      <c r="J5" s="34">
        <v>540</v>
      </c>
      <c r="K5" s="39">
        <v>859.87504950495054</v>
      </c>
    </row>
    <row r="6" spans="1:11" x14ac:dyDescent="0.2">
      <c r="A6" s="20" t="s">
        <v>25</v>
      </c>
      <c r="G6" s="31" t="s">
        <v>25</v>
      </c>
      <c r="H6" s="34">
        <v>813</v>
      </c>
      <c r="I6" s="37">
        <v>1060</v>
      </c>
      <c r="J6" s="34">
        <v>490</v>
      </c>
      <c r="K6" s="39">
        <v>846.94710947109468</v>
      </c>
    </row>
    <row r="7" spans="1:11" x14ac:dyDescent="0.2">
      <c r="A7" s="20" t="s">
        <v>26</v>
      </c>
      <c r="G7" s="31" t="s">
        <v>26</v>
      </c>
      <c r="H7" s="34">
        <v>998</v>
      </c>
      <c r="I7" s="37">
        <v>980</v>
      </c>
      <c r="J7" s="34">
        <v>503</v>
      </c>
      <c r="K7" s="39">
        <v>807.47795591182364</v>
      </c>
    </row>
    <row r="8" spans="1:11" x14ac:dyDescent="0.2">
      <c r="A8" s="20" t="s">
        <v>27</v>
      </c>
      <c r="G8" s="31" t="s">
        <v>27</v>
      </c>
      <c r="H8" s="34">
        <v>1943</v>
      </c>
      <c r="I8" s="37">
        <v>7560</v>
      </c>
      <c r="J8" s="34">
        <v>510</v>
      </c>
      <c r="K8" s="39">
        <v>847.99485331960886</v>
      </c>
    </row>
    <row r="9" spans="1:11" x14ac:dyDescent="0.2">
      <c r="A9" s="20" t="s">
        <v>28</v>
      </c>
      <c r="B9" s="23">
        <v>1279</v>
      </c>
      <c r="C9" s="24">
        <v>978</v>
      </c>
      <c r="D9" s="23">
        <v>279</v>
      </c>
      <c r="E9" s="25">
        <v>664.72243940578574</v>
      </c>
      <c r="G9" s="31" t="s">
        <v>28</v>
      </c>
      <c r="H9" s="34">
        <v>1127</v>
      </c>
      <c r="I9" s="37">
        <v>1030</v>
      </c>
      <c r="J9" s="34">
        <v>530</v>
      </c>
      <c r="K9" s="39">
        <v>843.76663708961848</v>
      </c>
    </row>
    <row r="10" spans="1:11" x14ac:dyDescent="0.2">
      <c r="A10" s="20" t="s">
        <v>29</v>
      </c>
      <c r="B10" s="26">
        <v>4913</v>
      </c>
      <c r="C10" s="24">
        <v>1092</v>
      </c>
      <c r="D10" s="26">
        <v>254</v>
      </c>
      <c r="E10" s="27">
        <v>661.2743741095054</v>
      </c>
      <c r="G10">
        <v>1997</v>
      </c>
    </row>
    <row r="11" spans="1:11" x14ac:dyDescent="0.2">
      <c r="A11" s="20" t="s">
        <v>30</v>
      </c>
      <c r="B11" s="26">
        <v>3060</v>
      </c>
      <c r="C11" s="24">
        <v>1219</v>
      </c>
      <c r="D11" s="26">
        <v>279</v>
      </c>
      <c r="E11" s="27">
        <v>678.3581699346405</v>
      </c>
      <c r="G11" s="31" t="s">
        <v>30</v>
      </c>
      <c r="H11" s="34">
        <v>1863</v>
      </c>
      <c r="I11" s="37">
        <v>970</v>
      </c>
      <c r="J11" s="34">
        <v>480</v>
      </c>
      <c r="K11" s="39">
        <v>757.28529253891577</v>
      </c>
    </row>
    <row r="12" spans="1:11" x14ac:dyDescent="0.2">
      <c r="A12" s="20" t="s">
        <v>31</v>
      </c>
      <c r="B12" s="26">
        <v>3225</v>
      </c>
      <c r="C12" s="24">
        <v>1092</v>
      </c>
      <c r="D12" s="26">
        <v>305</v>
      </c>
      <c r="E12" s="27">
        <v>728.59162790697678</v>
      </c>
      <c r="G12" s="31" t="s">
        <v>31</v>
      </c>
      <c r="H12" s="34">
        <v>1989</v>
      </c>
      <c r="I12" s="37">
        <v>970</v>
      </c>
      <c r="J12" s="34">
        <v>400</v>
      </c>
      <c r="K12" s="39">
        <v>809.70135746606331</v>
      </c>
    </row>
    <row r="13" spans="1:11" x14ac:dyDescent="0.2">
      <c r="A13" s="20" t="s">
        <v>32</v>
      </c>
      <c r="B13" s="26">
        <v>3222</v>
      </c>
      <c r="C13" s="24">
        <v>1016</v>
      </c>
      <c r="D13" s="26">
        <v>305</v>
      </c>
      <c r="E13" s="27">
        <v>760.31905648665429</v>
      </c>
      <c r="G13" s="31" t="s">
        <v>32</v>
      </c>
      <c r="H13" s="34">
        <v>88</v>
      </c>
      <c r="I13" s="37">
        <v>1000</v>
      </c>
      <c r="J13" s="34">
        <v>630</v>
      </c>
      <c r="K13" s="39">
        <v>846.19318181818187</v>
      </c>
    </row>
    <row r="14" spans="1:11" x14ac:dyDescent="0.2">
      <c r="A14" s="20" t="s">
        <v>33</v>
      </c>
      <c r="B14" s="26">
        <v>2730</v>
      </c>
      <c r="C14" s="24">
        <v>1016</v>
      </c>
      <c r="D14" s="26">
        <v>330</v>
      </c>
      <c r="E14" s="27">
        <v>736.49670329670334</v>
      </c>
      <c r="G14" s="31" t="s">
        <v>33</v>
      </c>
      <c r="H14" s="34">
        <v>1206</v>
      </c>
      <c r="I14" s="37">
        <v>1010</v>
      </c>
      <c r="J14" s="34">
        <v>530</v>
      </c>
      <c r="K14" s="39">
        <v>835.86069651741298</v>
      </c>
    </row>
    <row r="15" spans="1:11" x14ac:dyDescent="0.2">
      <c r="A15" s="20" t="s">
        <v>34</v>
      </c>
      <c r="B15" s="26">
        <v>3343</v>
      </c>
      <c r="C15" s="24">
        <v>991</v>
      </c>
      <c r="D15" s="26">
        <v>257</v>
      </c>
      <c r="E15" s="27">
        <v>706.87765480107691</v>
      </c>
      <c r="G15" s="31" t="s">
        <v>34</v>
      </c>
      <c r="H15" s="34">
        <v>1041</v>
      </c>
      <c r="I15" s="37">
        <v>8110</v>
      </c>
      <c r="J15" s="34">
        <v>530</v>
      </c>
      <c r="K15" s="39">
        <v>796.61392891450521</v>
      </c>
    </row>
    <row r="16" spans="1:11" x14ac:dyDescent="0.2">
      <c r="A16" s="20" t="s">
        <v>35</v>
      </c>
      <c r="B16" s="26">
        <v>1205</v>
      </c>
      <c r="C16" s="24">
        <v>991</v>
      </c>
      <c r="D16" s="26">
        <v>508</v>
      </c>
      <c r="E16" s="27">
        <v>715.6672199170124</v>
      </c>
      <c r="G16" s="31" t="s">
        <v>35</v>
      </c>
      <c r="H16" s="34">
        <v>873</v>
      </c>
      <c r="I16" s="37">
        <v>970</v>
      </c>
      <c r="J16" s="34">
        <v>450</v>
      </c>
      <c r="K16" s="39">
        <v>718.23883161512026</v>
      </c>
    </row>
    <row r="17" spans="1:11" x14ac:dyDescent="0.2">
      <c r="A17" s="20" t="s">
        <v>36</v>
      </c>
      <c r="B17" s="26">
        <v>1955</v>
      </c>
      <c r="C17" s="24">
        <v>1016</v>
      </c>
      <c r="D17" s="26">
        <v>508</v>
      </c>
      <c r="E17" s="27">
        <v>699.26342710997437</v>
      </c>
      <c r="G17" s="31" t="s">
        <v>36</v>
      </c>
      <c r="H17" s="34">
        <v>1036</v>
      </c>
      <c r="I17" s="37">
        <v>8610</v>
      </c>
      <c r="J17" s="34">
        <v>560</v>
      </c>
      <c r="K17" s="39">
        <v>726.48166023166027</v>
      </c>
    </row>
    <row r="18" spans="1:11" x14ac:dyDescent="0.2">
      <c r="A18" s="20" t="s">
        <v>37</v>
      </c>
      <c r="B18" s="26">
        <v>457</v>
      </c>
      <c r="C18" s="24">
        <v>914</v>
      </c>
      <c r="D18" s="26">
        <v>521</v>
      </c>
      <c r="E18" s="27">
        <v>688.62800875273524</v>
      </c>
      <c r="G18" s="31" t="s">
        <v>37</v>
      </c>
      <c r="H18" s="34">
        <v>856</v>
      </c>
      <c r="I18" s="37">
        <v>6810</v>
      </c>
      <c r="J18" s="34">
        <v>350</v>
      </c>
      <c r="K18" s="39">
        <v>735.74766355140184</v>
      </c>
    </row>
    <row r="19" spans="1:11" x14ac:dyDescent="0.2">
      <c r="A19" s="20" t="s">
        <v>38</v>
      </c>
      <c r="B19" s="26">
        <v>1076</v>
      </c>
      <c r="C19" s="24">
        <v>991</v>
      </c>
      <c r="D19" s="26">
        <v>394</v>
      </c>
      <c r="E19" s="27">
        <v>695.17472118959108</v>
      </c>
      <c r="G19" s="31" t="s">
        <v>38</v>
      </c>
      <c r="H19" s="34">
        <v>1064</v>
      </c>
      <c r="I19" s="37">
        <v>950</v>
      </c>
      <c r="J19" s="34">
        <v>550</v>
      </c>
      <c r="K19" s="39">
        <v>719.98120300751884</v>
      </c>
    </row>
    <row r="20" spans="1:11" x14ac:dyDescent="0.2">
      <c r="A20" s="20" t="s">
        <v>39</v>
      </c>
      <c r="B20" s="26">
        <v>780</v>
      </c>
      <c r="C20" s="24">
        <v>902</v>
      </c>
      <c r="D20" s="26">
        <v>406</v>
      </c>
      <c r="E20" s="27">
        <v>689.8</v>
      </c>
      <c r="G20" s="31" t="s">
        <v>39</v>
      </c>
      <c r="H20" s="34">
        <v>1415</v>
      </c>
      <c r="I20" s="37">
        <v>920</v>
      </c>
      <c r="J20" s="34">
        <v>520</v>
      </c>
      <c r="K20" s="39">
        <v>737.65017667844518</v>
      </c>
    </row>
    <row r="21" spans="1:11" x14ac:dyDescent="0.2">
      <c r="A21" s="20" t="s">
        <v>40</v>
      </c>
      <c r="B21" s="26">
        <v>706</v>
      </c>
      <c r="C21" s="24">
        <v>889</v>
      </c>
      <c r="D21" s="26">
        <v>254</v>
      </c>
      <c r="E21" s="27">
        <v>676.55240793201131</v>
      </c>
      <c r="G21" s="31" t="s">
        <v>40</v>
      </c>
      <c r="H21" s="34">
        <v>623</v>
      </c>
      <c r="I21" s="37">
        <v>930</v>
      </c>
      <c r="J21" s="34">
        <v>470</v>
      </c>
      <c r="K21" s="39">
        <v>722.47191011235952</v>
      </c>
    </row>
    <row r="22" spans="1:11" x14ac:dyDescent="0.2">
      <c r="A22" s="20" t="s">
        <v>41</v>
      </c>
      <c r="B22" s="26">
        <v>552</v>
      </c>
      <c r="C22" s="24">
        <v>864</v>
      </c>
      <c r="D22" s="26">
        <v>483</v>
      </c>
      <c r="E22" s="27">
        <v>688.55615942028987</v>
      </c>
      <c r="G22" s="31" t="s">
        <v>41</v>
      </c>
      <c r="H22" s="34">
        <v>747</v>
      </c>
      <c r="I22" s="37">
        <v>970</v>
      </c>
      <c r="J22" s="34">
        <v>460</v>
      </c>
      <c r="K22" s="39">
        <v>727.6037483266399</v>
      </c>
    </row>
    <row r="23" spans="1:11" x14ac:dyDescent="0.2">
      <c r="A23" s="20" t="s">
        <v>42</v>
      </c>
      <c r="B23" s="26">
        <v>242</v>
      </c>
      <c r="C23" s="24">
        <v>914</v>
      </c>
      <c r="D23" s="26">
        <v>457</v>
      </c>
      <c r="E23" s="27">
        <v>685.44628099173553</v>
      </c>
      <c r="G23" s="31" t="s">
        <v>42</v>
      </c>
      <c r="H23" s="34">
        <v>933</v>
      </c>
      <c r="I23" s="37">
        <v>940</v>
      </c>
      <c r="J23" s="34">
        <v>430</v>
      </c>
      <c r="K23" s="39">
        <v>722.81886387995712</v>
      </c>
    </row>
    <row r="24" spans="1:11" x14ac:dyDescent="0.2">
      <c r="A24" s="20" t="s">
        <v>43</v>
      </c>
      <c r="B24" s="26">
        <v>537</v>
      </c>
      <c r="C24" s="24">
        <v>965</v>
      </c>
      <c r="D24" s="26">
        <v>483</v>
      </c>
      <c r="E24" s="27">
        <v>680.5232774674115</v>
      </c>
      <c r="G24" s="31" t="s">
        <v>43</v>
      </c>
      <c r="H24" s="34">
        <v>1200</v>
      </c>
      <c r="I24" s="37">
        <v>990</v>
      </c>
      <c r="J24" s="34">
        <v>470</v>
      </c>
      <c r="K24" s="39">
        <v>724.47249999999997</v>
      </c>
    </row>
    <row r="25" spans="1:11" x14ac:dyDescent="0.2">
      <c r="A25" s="28">
        <v>2012</v>
      </c>
      <c r="B25" s="29">
        <v>432</v>
      </c>
      <c r="C25" s="29">
        <v>910</v>
      </c>
      <c r="D25" s="29">
        <v>470</v>
      </c>
      <c r="E25" s="30">
        <v>689.98</v>
      </c>
      <c r="G25" s="15">
        <v>2012</v>
      </c>
      <c r="H25" s="26">
        <v>1622</v>
      </c>
      <c r="I25" s="24">
        <v>920</v>
      </c>
      <c r="J25" s="26">
        <v>270</v>
      </c>
      <c r="K25" s="40">
        <v>727.4</v>
      </c>
    </row>
    <row r="27" spans="1:11" x14ac:dyDescent="0.2">
      <c r="A27" s="20" t="s">
        <v>59</v>
      </c>
      <c r="G27" t="s">
        <v>63</v>
      </c>
    </row>
    <row r="28" spans="1:11" x14ac:dyDescent="0.2">
      <c r="B28" s="15"/>
      <c r="C28" s="15" t="s">
        <v>54</v>
      </c>
      <c r="D28" s="15"/>
      <c r="E28" s="15"/>
      <c r="G28" s="41"/>
      <c r="H28" s="41"/>
      <c r="I28" s="41" t="s">
        <v>54</v>
      </c>
      <c r="J28" s="41"/>
    </row>
    <row r="29" spans="1:11" x14ac:dyDescent="0.2">
      <c r="A29" s="31"/>
      <c r="B29" s="32" t="s">
        <v>55</v>
      </c>
      <c r="C29" s="32" t="s">
        <v>56</v>
      </c>
      <c r="D29" s="32" t="s">
        <v>57</v>
      </c>
      <c r="E29" s="20" t="s">
        <v>58</v>
      </c>
      <c r="G29" s="20"/>
      <c r="H29" s="21" t="s">
        <v>55</v>
      </c>
      <c r="I29" s="21" t="s">
        <v>56</v>
      </c>
      <c r="J29" s="21" t="s">
        <v>57</v>
      </c>
      <c r="K29" s="32" t="s">
        <v>58</v>
      </c>
    </row>
    <row r="30" spans="1:11" x14ac:dyDescent="0.2">
      <c r="A30" s="31" t="s">
        <v>24</v>
      </c>
      <c r="G30" s="20" t="s">
        <v>24</v>
      </c>
      <c r="H30" s="23">
        <v>15</v>
      </c>
      <c r="I30" s="24">
        <v>790</v>
      </c>
      <c r="J30" s="26">
        <v>520</v>
      </c>
      <c r="K30" s="39">
        <v>686.26666666666665</v>
      </c>
    </row>
    <row r="31" spans="1:11" x14ac:dyDescent="0.2">
      <c r="A31" s="31" t="s">
        <v>25</v>
      </c>
      <c r="G31" s="20" t="s">
        <v>25</v>
      </c>
      <c r="H31" s="26">
        <v>78</v>
      </c>
      <c r="I31" s="42">
        <v>880</v>
      </c>
      <c r="J31" s="26">
        <v>560</v>
      </c>
      <c r="K31" s="39">
        <v>686.85897435897436</v>
      </c>
    </row>
    <row r="32" spans="1:11" x14ac:dyDescent="0.2">
      <c r="A32" s="31" t="s">
        <v>26</v>
      </c>
      <c r="G32" s="20" t="s">
        <v>26</v>
      </c>
      <c r="H32" s="26">
        <v>28</v>
      </c>
      <c r="I32" s="42">
        <v>880</v>
      </c>
      <c r="J32" s="43">
        <v>620</v>
      </c>
      <c r="K32" s="39">
        <v>715.53571428571433</v>
      </c>
    </row>
    <row r="33" spans="1:11" x14ac:dyDescent="0.2">
      <c r="A33" s="31" t="s">
        <v>27</v>
      </c>
      <c r="G33" s="20" t="s">
        <v>27</v>
      </c>
      <c r="H33" s="26">
        <v>28</v>
      </c>
      <c r="I33" s="42">
        <v>910</v>
      </c>
      <c r="J33" s="26">
        <v>570</v>
      </c>
      <c r="K33" s="39">
        <v>705.35714285714289</v>
      </c>
    </row>
    <row r="34" spans="1:11" x14ac:dyDescent="0.2">
      <c r="A34" s="31" t="s">
        <v>28</v>
      </c>
      <c r="B34" s="33">
        <v>244</v>
      </c>
      <c r="C34" s="34">
        <v>889</v>
      </c>
      <c r="D34" s="35">
        <v>356</v>
      </c>
      <c r="E34" s="25">
        <v>646.61065573770497</v>
      </c>
      <c r="G34" s="20" t="s">
        <v>28</v>
      </c>
      <c r="H34" s="26">
        <v>146</v>
      </c>
      <c r="I34" s="42">
        <v>820</v>
      </c>
      <c r="J34" s="26">
        <v>550</v>
      </c>
      <c r="K34" s="39">
        <v>670.13698630136992</v>
      </c>
    </row>
    <row r="35" spans="1:11" x14ac:dyDescent="0.2">
      <c r="A35" s="31" t="s">
        <v>29</v>
      </c>
      <c r="B35" s="33">
        <v>461</v>
      </c>
      <c r="C35" s="34">
        <v>927</v>
      </c>
      <c r="D35" s="35">
        <v>432</v>
      </c>
      <c r="E35" s="27">
        <v>650.93275488069412</v>
      </c>
      <c r="G35" s="20" t="s">
        <v>29</v>
      </c>
      <c r="H35" s="26">
        <v>40</v>
      </c>
      <c r="I35" s="42">
        <v>820</v>
      </c>
      <c r="J35" s="26">
        <v>565</v>
      </c>
      <c r="K35" s="39">
        <v>655.25</v>
      </c>
    </row>
    <row r="36" spans="1:11" x14ac:dyDescent="0.2">
      <c r="A36" s="31" t="s">
        <v>30</v>
      </c>
      <c r="B36" s="33">
        <v>285</v>
      </c>
      <c r="C36" s="34">
        <v>876</v>
      </c>
      <c r="D36" s="35">
        <v>457</v>
      </c>
      <c r="E36" s="27">
        <v>666.68421052631584</v>
      </c>
      <c r="G36" s="20" t="s">
        <v>30</v>
      </c>
      <c r="H36" s="26">
        <v>235</v>
      </c>
      <c r="I36" s="24">
        <v>840</v>
      </c>
      <c r="J36" s="26">
        <v>480</v>
      </c>
      <c r="K36" s="39">
        <v>663.02127659574467</v>
      </c>
    </row>
    <row r="37" spans="1:11" x14ac:dyDescent="0.2">
      <c r="A37" s="31" t="s">
        <v>31</v>
      </c>
      <c r="B37" s="33">
        <v>607</v>
      </c>
      <c r="C37" s="34">
        <v>889</v>
      </c>
      <c r="D37" s="35">
        <v>330</v>
      </c>
      <c r="E37" s="27">
        <v>679.11367380560137</v>
      </c>
      <c r="G37" s="20" t="s">
        <v>31</v>
      </c>
      <c r="H37" s="26">
        <v>173</v>
      </c>
      <c r="I37" s="24">
        <v>870</v>
      </c>
      <c r="J37" s="26">
        <v>530</v>
      </c>
      <c r="K37" s="39">
        <v>672.2023121387283</v>
      </c>
    </row>
    <row r="38" spans="1:11" x14ac:dyDescent="0.2">
      <c r="A38" s="31" t="s">
        <v>32</v>
      </c>
      <c r="B38" s="33">
        <v>336</v>
      </c>
      <c r="C38" s="34">
        <v>838</v>
      </c>
      <c r="D38" s="35">
        <v>508</v>
      </c>
      <c r="E38" s="27">
        <v>683.75892857142856</v>
      </c>
      <c r="G38" s="20" t="s">
        <v>32</v>
      </c>
      <c r="H38" s="26">
        <v>9</v>
      </c>
      <c r="I38" s="24">
        <v>850</v>
      </c>
      <c r="J38" s="43">
        <v>400</v>
      </c>
      <c r="K38" s="39">
        <v>658.88888888888891</v>
      </c>
    </row>
    <row r="39" spans="1:11" x14ac:dyDescent="0.2">
      <c r="A39" s="31" t="s">
        <v>33</v>
      </c>
      <c r="B39" s="33">
        <v>449</v>
      </c>
      <c r="C39" s="34">
        <v>940</v>
      </c>
      <c r="D39" s="35">
        <v>559</v>
      </c>
      <c r="E39" s="27">
        <v>687.45879732739422</v>
      </c>
      <c r="G39" s="20" t="s">
        <v>33</v>
      </c>
      <c r="H39" s="26">
        <v>149</v>
      </c>
      <c r="I39" s="24">
        <v>840</v>
      </c>
      <c r="J39" s="26">
        <v>528</v>
      </c>
      <c r="K39" s="39">
        <v>667.3161073825504</v>
      </c>
    </row>
    <row r="40" spans="1:11" x14ac:dyDescent="0.2">
      <c r="A40" s="31" t="s">
        <v>34</v>
      </c>
      <c r="B40" s="33">
        <v>245</v>
      </c>
      <c r="C40" s="34">
        <v>838</v>
      </c>
      <c r="D40" s="35">
        <v>533</v>
      </c>
      <c r="E40" s="27">
        <v>679.69387755102036</v>
      </c>
      <c r="G40" s="20" t="s">
        <v>34</v>
      </c>
      <c r="H40" s="26">
        <v>154</v>
      </c>
      <c r="I40" s="24">
        <v>780</v>
      </c>
      <c r="J40" s="26">
        <v>540</v>
      </c>
      <c r="K40" s="39">
        <v>663.06818181818187</v>
      </c>
    </row>
    <row r="41" spans="1:11" x14ac:dyDescent="0.2">
      <c r="A41" s="31" t="s">
        <v>35</v>
      </c>
      <c r="B41" s="33">
        <v>76</v>
      </c>
      <c r="C41" s="34">
        <v>787</v>
      </c>
      <c r="D41" s="35">
        <v>584</v>
      </c>
      <c r="E41" s="27">
        <v>660.67105263157896</v>
      </c>
      <c r="G41" s="20" t="s">
        <v>35</v>
      </c>
      <c r="H41" s="26">
        <v>115</v>
      </c>
      <c r="I41" s="24">
        <v>760</v>
      </c>
      <c r="J41" s="26">
        <v>450</v>
      </c>
      <c r="K41" s="39">
        <v>632.56521739130437</v>
      </c>
    </row>
    <row r="42" spans="1:11" x14ac:dyDescent="0.2">
      <c r="A42" s="31" t="s">
        <v>36</v>
      </c>
      <c r="B42" s="33">
        <v>165</v>
      </c>
      <c r="C42" s="34">
        <v>889</v>
      </c>
      <c r="D42" s="35">
        <v>508</v>
      </c>
      <c r="E42" s="27">
        <v>663.10303030303032</v>
      </c>
      <c r="G42" s="20" t="s">
        <v>36</v>
      </c>
      <c r="H42" s="26">
        <v>208</v>
      </c>
      <c r="I42" s="24">
        <v>850</v>
      </c>
      <c r="J42" s="26">
        <v>540</v>
      </c>
      <c r="K42" s="39">
        <v>633.24519230769226</v>
      </c>
    </row>
    <row r="43" spans="1:11" x14ac:dyDescent="0.2">
      <c r="A43" s="31" t="s">
        <v>37</v>
      </c>
      <c r="B43" s="33">
        <v>56</v>
      </c>
      <c r="C43" s="34">
        <v>762</v>
      </c>
      <c r="D43" s="35">
        <v>572</v>
      </c>
      <c r="E43" s="27">
        <v>661.51785714285711</v>
      </c>
      <c r="G43" s="20" t="s">
        <v>37</v>
      </c>
      <c r="H43" s="26">
        <v>270</v>
      </c>
      <c r="I43" s="24">
        <v>790</v>
      </c>
      <c r="J43" s="26">
        <v>340</v>
      </c>
      <c r="K43" s="39">
        <v>629.33333333333337</v>
      </c>
    </row>
    <row r="44" spans="1:11" x14ac:dyDescent="0.2">
      <c r="A44" s="31" t="s">
        <v>38</v>
      </c>
      <c r="B44" s="33">
        <v>112</v>
      </c>
      <c r="C44" s="34">
        <v>762</v>
      </c>
      <c r="D44" s="35">
        <v>508</v>
      </c>
      <c r="E44" s="27">
        <v>623.22321428571433</v>
      </c>
      <c r="G44" s="20" t="s">
        <v>38</v>
      </c>
      <c r="H44" s="26">
        <v>99</v>
      </c>
      <c r="I44" s="24">
        <v>810</v>
      </c>
      <c r="J44" s="26">
        <v>350</v>
      </c>
      <c r="K44" s="39">
        <v>604.14141414141409</v>
      </c>
    </row>
    <row r="45" spans="1:11" x14ac:dyDescent="0.2">
      <c r="A45" s="31" t="s">
        <v>39</v>
      </c>
      <c r="B45" s="33">
        <v>157</v>
      </c>
      <c r="C45" s="34">
        <v>864</v>
      </c>
      <c r="D45" s="35">
        <v>508</v>
      </c>
      <c r="E45" s="27">
        <v>650.47133757961785</v>
      </c>
      <c r="G45" s="20" t="s">
        <v>39</v>
      </c>
      <c r="H45" s="26">
        <v>75</v>
      </c>
      <c r="I45" s="24">
        <v>770</v>
      </c>
      <c r="J45" s="26">
        <v>470</v>
      </c>
      <c r="K45" s="39">
        <v>604.26666666666665</v>
      </c>
    </row>
    <row r="46" spans="1:11" x14ac:dyDescent="0.2">
      <c r="A46" s="31" t="s">
        <v>40</v>
      </c>
      <c r="B46" s="33">
        <v>103</v>
      </c>
      <c r="C46" s="34">
        <v>775</v>
      </c>
      <c r="D46" s="35">
        <v>533</v>
      </c>
      <c r="E46" s="27">
        <v>637.02912621359224</v>
      </c>
      <c r="G46" s="20" t="s">
        <v>40</v>
      </c>
      <c r="H46" s="26">
        <v>138</v>
      </c>
      <c r="I46" s="24">
        <v>760</v>
      </c>
      <c r="J46" s="26">
        <v>470</v>
      </c>
      <c r="K46" s="39">
        <v>606.08695652173913</v>
      </c>
    </row>
    <row r="47" spans="1:11" x14ac:dyDescent="0.2">
      <c r="A47" s="31" t="s">
        <v>41</v>
      </c>
      <c r="B47" s="33">
        <v>85</v>
      </c>
      <c r="C47" s="34">
        <v>762</v>
      </c>
      <c r="D47" s="35">
        <v>305</v>
      </c>
      <c r="E47" s="27">
        <v>643.57647058823534</v>
      </c>
      <c r="G47" s="20" t="s">
        <v>41</v>
      </c>
      <c r="H47" s="26">
        <v>89</v>
      </c>
      <c r="I47" s="24">
        <v>760</v>
      </c>
      <c r="J47" s="26">
        <v>470</v>
      </c>
      <c r="K47" s="39">
        <v>615.16853932584274</v>
      </c>
    </row>
    <row r="48" spans="1:11" x14ac:dyDescent="0.2">
      <c r="A48" s="31" t="s">
        <v>42</v>
      </c>
      <c r="B48" s="33">
        <v>238</v>
      </c>
      <c r="C48" s="34">
        <v>813</v>
      </c>
      <c r="D48" s="35">
        <v>495</v>
      </c>
      <c r="E48" s="27">
        <v>643.88655462184875</v>
      </c>
      <c r="G48" s="20" t="s">
        <v>42</v>
      </c>
      <c r="H48" s="26">
        <v>83</v>
      </c>
      <c r="I48" s="24">
        <v>810</v>
      </c>
      <c r="J48" s="26">
        <v>500</v>
      </c>
      <c r="K48" s="39">
        <v>621.50602409638554</v>
      </c>
    </row>
    <row r="49" spans="1:11" x14ac:dyDescent="0.2">
      <c r="A49" s="31" t="s">
        <v>43</v>
      </c>
      <c r="B49" s="33">
        <v>206</v>
      </c>
      <c r="C49" s="34">
        <v>787</v>
      </c>
      <c r="D49" s="35">
        <v>483</v>
      </c>
      <c r="E49" s="27">
        <v>602.11650485436894</v>
      </c>
      <c r="G49" s="20" t="s">
        <v>43</v>
      </c>
      <c r="H49" s="26">
        <v>79</v>
      </c>
      <c r="I49" s="24">
        <v>760</v>
      </c>
      <c r="J49" s="26">
        <v>470</v>
      </c>
      <c r="K49" s="39">
        <v>588.86075949367091</v>
      </c>
    </row>
    <row r="50" spans="1:11" x14ac:dyDescent="0.2">
      <c r="A50" s="36">
        <v>2012</v>
      </c>
      <c r="B50" s="29">
        <v>445</v>
      </c>
      <c r="C50" s="29">
        <v>760</v>
      </c>
      <c r="D50" s="29">
        <v>480</v>
      </c>
      <c r="E50" s="29">
        <v>624.30999999999995</v>
      </c>
      <c r="G50" s="44">
        <v>2012</v>
      </c>
      <c r="H50" s="45">
        <v>99</v>
      </c>
      <c r="I50" s="45">
        <v>850</v>
      </c>
      <c r="J50" s="45">
        <v>460</v>
      </c>
      <c r="K50" s="46">
        <v>578.08000000000004</v>
      </c>
    </row>
    <row r="52" spans="1:11" x14ac:dyDescent="0.2">
      <c r="A52" s="20" t="s">
        <v>60</v>
      </c>
      <c r="G52" t="s">
        <v>64</v>
      </c>
    </row>
    <row r="53" spans="1:11" x14ac:dyDescent="0.2">
      <c r="C53" t="s">
        <v>54</v>
      </c>
      <c r="I53" t="s">
        <v>54</v>
      </c>
    </row>
    <row r="54" spans="1:11" x14ac:dyDescent="0.2">
      <c r="A54" s="15"/>
      <c r="B54" s="32" t="s">
        <v>55</v>
      </c>
      <c r="C54" s="32" t="s">
        <v>57</v>
      </c>
      <c r="D54" s="32" t="s">
        <v>56</v>
      </c>
      <c r="E54" s="20" t="s">
        <v>58</v>
      </c>
      <c r="G54" s="31"/>
      <c r="H54" s="32" t="s">
        <v>55</v>
      </c>
      <c r="I54" s="32" t="s">
        <v>56</v>
      </c>
      <c r="J54" s="32" t="s">
        <v>57</v>
      </c>
      <c r="K54" s="32" t="s">
        <v>58</v>
      </c>
    </row>
    <row r="55" spans="1:11" x14ac:dyDescent="0.2">
      <c r="A55" s="31" t="s">
        <v>24</v>
      </c>
      <c r="G55" s="31" t="s">
        <v>24</v>
      </c>
      <c r="H55" s="34">
        <v>2</v>
      </c>
      <c r="I55" s="37">
        <v>670</v>
      </c>
      <c r="J55" s="34">
        <v>550</v>
      </c>
      <c r="K55" s="39">
        <v>610</v>
      </c>
    </row>
    <row r="56" spans="1:11" x14ac:dyDescent="0.2">
      <c r="A56" s="31" t="s">
        <v>25</v>
      </c>
      <c r="G56" s="31" t="s">
        <v>25</v>
      </c>
      <c r="H56" s="34">
        <v>5</v>
      </c>
      <c r="I56" s="37">
        <v>690</v>
      </c>
      <c r="J56" s="34">
        <v>550</v>
      </c>
      <c r="K56" s="39">
        <v>632</v>
      </c>
    </row>
    <row r="57" spans="1:11" x14ac:dyDescent="0.2">
      <c r="A57" s="31" t="s">
        <v>26</v>
      </c>
      <c r="G57" s="31" t="s">
        <v>26</v>
      </c>
      <c r="H57" s="34">
        <v>9</v>
      </c>
      <c r="I57" s="37">
        <v>680</v>
      </c>
      <c r="J57" s="34">
        <v>570</v>
      </c>
      <c r="K57" s="39">
        <v>636.66666666666663</v>
      </c>
    </row>
    <row r="58" spans="1:11" x14ac:dyDescent="0.2">
      <c r="A58" s="31" t="s">
        <v>27</v>
      </c>
      <c r="G58" s="31" t="s">
        <v>27</v>
      </c>
      <c r="H58" s="34">
        <v>5</v>
      </c>
      <c r="I58" s="37">
        <v>760</v>
      </c>
      <c r="J58" s="34">
        <v>580</v>
      </c>
      <c r="K58" s="39">
        <v>714</v>
      </c>
    </row>
    <row r="59" spans="1:11" x14ac:dyDescent="0.2">
      <c r="A59" s="31" t="s">
        <v>28</v>
      </c>
      <c r="B59" s="34">
        <v>78</v>
      </c>
      <c r="C59" s="37">
        <v>813</v>
      </c>
      <c r="D59" s="34">
        <v>356</v>
      </c>
      <c r="E59" s="38">
        <v>543.16666666666663</v>
      </c>
      <c r="G59" s="31" t="s">
        <v>28</v>
      </c>
      <c r="H59" s="34">
        <v>7</v>
      </c>
      <c r="I59" s="37">
        <v>740</v>
      </c>
      <c r="J59" s="34">
        <v>530</v>
      </c>
      <c r="K59" s="39">
        <v>645.71428571428567</v>
      </c>
    </row>
    <row r="60" spans="1:11" x14ac:dyDescent="0.2">
      <c r="A60" s="31" t="s">
        <v>29</v>
      </c>
      <c r="B60" s="34">
        <v>56</v>
      </c>
      <c r="C60" s="37">
        <v>838</v>
      </c>
      <c r="D60" s="34">
        <v>343</v>
      </c>
      <c r="E60" s="39">
        <v>566.5</v>
      </c>
    </row>
    <row r="61" spans="1:11" x14ac:dyDescent="0.2">
      <c r="A61" s="31" t="s">
        <v>30</v>
      </c>
      <c r="B61" s="34">
        <v>26</v>
      </c>
      <c r="C61" s="37">
        <v>762</v>
      </c>
      <c r="D61" s="34">
        <v>457</v>
      </c>
      <c r="E61" s="39">
        <v>612.07692307692309</v>
      </c>
    </row>
    <row r="62" spans="1:11" x14ac:dyDescent="0.2">
      <c r="A62" s="31" t="s">
        <v>31</v>
      </c>
      <c r="B62" s="34">
        <v>21</v>
      </c>
      <c r="C62" s="37">
        <v>711</v>
      </c>
      <c r="D62" s="34">
        <v>559</v>
      </c>
      <c r="E62" s="39">
        <v>613.23809523809518</v>
      </c>
      <c r="G62" s="31" t="s">
        <v>31</v>
      </c>
      <c r="H62" s="34">
        <v>1</v>
      </c>
      <c r="I62" s="37">
        <v>740</v>
      </c>
      <c r="J62" s="34">
        <v>740</v>
      </c>
      <c r="K62" s="39">
        <v>740</v>
      </c>
    </row>
    <row r="63" spans="1:11" x14ac:dyDescent="0.2">
      <c r="A63" s="31" t="s">
        <v>32</v>
      </c>
      <c r="B63" s="34">
        <v>26</v>
      </c>
      <c r="C63" s="37">
        <v>800</v>
      </c>
      <c r="D63" s="34">
        <v>508</v>
      </c>
      <c r="E63" s="39">
        <v>607.65384615384619</v>
      </c>
    </row>
    <row r="64" spans="1:11" x14ac:dyDescent="0.2">
      <c r="A64" s="31" t="s">
        <v>33</v>
      </c>
      <c r="B64" s="34">
        <v>7</v>
      </c>
      <c r="C64" s="37">
        <v>813</v>
      </c>
      <c r="D64" s="34">
        <v>610</v>
      </c>
      <c r="E64" s="39">
        <v>707.57142857142856</v>
      </c>
    </row>
    <row r="65" spans="1:11" x14ac:dyDescent="0.2">
      <c r="A65" s="31" t="s">
        <v>34</v>
      </c>
      <c r="B65" s="34">
        <v>37</v>
      </c>
      <c r="C65" s="37">
        <v>775</v>
      </c>
      <c r="D65" s="34">
        <v>533</v>
      </c>
      <c r="E65" s="39">
        <v>646.97297297297303</v>
      </c>
      <c r="G65" s="31" t="s">
        <v>34</v>
      </c>
      <c r="H65" s="34">
        <v>4</v>
      </c>
      <c r="I65" s="37">
        <v>700</v>
      </c>
      <c r="J65" s="34">
        <v>530</v>
      </c>
      <c r="K65" s="39">
        <v>627.5</v>
      </c>
    </row>
    <row r="66" spans="1:11" x14ac:dyDescent="0.2">
      <c r="A66" s="31" t="s">
        <v>35</v>
      </c>
      <c r="B66" s="34">
        <v>45</v>
      </c>
      <c r="C66" s="37">
        <v>813</v>
      </c>
      <c r="D66" s="34">
        <v>508</v>
      </c>
      <c r="E66" s="39">
        <v>651.33333333333337</v>
      </c>
      <c r="G66" s="31" t="s">
        <v>35</v>
      </c>
      <c r="H66" s="34">
        <v>1</v>
      </c>
      <c r="I66" s="37">
        <v>600</v>
      </c>
      <c r="J66" s="34">
        <v>600</v>
      </c>
      <c r="K66" s="39">
        <v>600</v>
      </c>
    </row>
    <row r="67" spans="1:11" x14ac:dyDescent="0.2">
      <c r="A67" s="31" t="s">
        <v>36</v>
      </c>
      <c r="B67" s="34">
        <v>24</v>
      </c>
      <c r="C67" s="37">
        <v>800</v>
      </c>
      <c r="D67" s="34">
        <v>559</v>
      </c>
      <c r="E67" s="39">
        <v>692.375</v>
      </c>
      <c r="G67" s="31" t="s">
        <v>36</v>
      </c>
      <c r="H67" s="34">
        <v>2</v>
      </c>
      <c r="I67" s="37">
        <v>670</v>
      </c>
      <c r="J67" s="34">
        <v>640</v>
      </c>
      <c r="K67" s="39">
        <v>655</v>
      </c>
    </row>
    <row r="68" spans="1:11" x14ac:dyDescent="0.2">
      <c r="A68" s="31" t="s">
        <v>37</v>
      </c>
      <c r="B68" s="34">
        <v>8</v>
      </c>
      <c r="C68" s="37">
        <v>813</v>
      </c>
      <c r="D68" s="34">
        <v>572</v>
      </c>
      <c r="E68" s="39">
        <v>666.875</v>
      </c>
    </row>
    <row r="69" spans="1:11" x14ac:dyDescent="0.2">
      <c r="A69" s="31" t="s">
        <v>38</v>
      </c>
      <c r="B69" s="34">
        <v>10</v>
      </c>
      <c r="C69" s="37">
        <v>813</v>
      </c>
      <c r="D69" s="34">
        <v>508</v>
      </c>
      <c r="E69" s="39">
        <v>646.5</v>
      </c>
    </row>
    <row r="70" spans="1:11" x14ac:dyDescent="0.2">
      <c r="A70" s="31" t="s">
        <v>39</v>
      </c>
      <c r="B70" s="34">
        <v>22</v>
      </c>
      <c r="C70" s="37">
        <v>737</v>
      </c>
      <c r="D70" s="34">
        <v>508</v>
      </c>
      <c r="E70" s="39">
        <v>613.63636363636363</v>
      </c>
      <c r="G70" s="31" t="s">
        <v>39</v>
      </c>
      <c r="H70" s="34">
        <v>3</v>
      </c>
      <c r="I70" s="37">
        <v>620</v>
      </c>
      <c r="J70" s="34">
        <v>560</v>
      </c>
      <c r="K70" s="39">
        <v>586.66666666666663</v>
      </c>
    </row>
    <row r="71" spans="1:11" x14ac:dyDescent="0.2">
      <c r="A71" s="31" t="s">
        <v>40</v>
      </c>
      <c r="B71" s="34">
        <v>7</v>
      </c>
      <c r="C71" s="37">
        <v>648</v>
      </c>
      <c r="D71" s="34">
        <v>559</v>
      </c>
      <c r="E71" s="39">
        <v>604.28571428571433</v>
      </c>
      <c r="G71" s="31" t="s">
        <v>40</v>
      </c>
      <c r="H71" s="34">
        <v>1</v>
      </c>
      <c r="I71" s="37">
        <v>570</v>
      </c>
      <c r="J71" s="34">
        <v>570</v>
      </c>
      <c r="K71" s="39">
        <v>570</v>
      </c>
    </row>
    <row r="72" spans="1:11" x14ac:dyDescent="0.2">
      <c r="A72" s="31" t="s">
        <v>41</v>
      </c>
      <c r="B72" s="34">
        <v>9</v>
      </c>
      <c r="C72" s="37">
        <v>686</v>
      </c>
      <c r="D72" s="34">
        <v>533</v>
      </c>
      <c r="E72" s="39">
        <v>605.22222222222217</v>
      </c>
      <c r="G72" s="31" t="s">
        <v>41</v>
      </c>
      <c r="H72" s="34">
        <v>2</v>
      </c>
      <c r="I72" s="37">
        <v>540</v>
      </c>
      <c r="J72" s="34">
        <v>500</v>
      </c>
      <c r="K72" s="39">
        <v>520</v>
      </c>
    </row>
    <row r="73" spans="1:11" x14ac:dyDescent="0.2">
      <c r="A73" s="31" t="s">
        <v>42</v>
      </c>
      <c r="B73" s="34">
        <v>8</v>
      </c>
      <c r="C73" s="37">
        <v>762</v>
      </c>
      <c r="D73" s="34">
        <v>495</v>
      </c>
      <c r="E73" s="39">
        <v>609.625</v>
      </c>
      <c r="G73" s="31" t="s">
        <v>42</v>
      </c>
      <c r="H73" s="34">
        <v>2</v>
      </c>
      <c r="I73" s="37">
        <v>510</v>
      </c>
      <c r="J73" s="34">
        <v>480</v>
      </c>
      <c r="K73" s="39">
        <v>495</v>
      </c>
    </row>
    <row r="74" spans="1:11" x14ac:dyDescent="0.2">
      <c r="A74" s="31" t="s">
        <v>43</v>
      </c>
      <c r="B74" s="34">
        <v>20</v>
      </c>
      <c r="C74" s="37">
        <v>775</v>
      </c>
      <c r="D74" s="34">
        <v>508</v>
      </c>
      <c r="E74" s="39">
        <v>618.1</v>
      </c>
      <c r="G74" s="31" t="s">
        <v>43</v>
      </c>
      <c r="H74" s="34">
        <v>4</v>
      </c>
      <c r="I74" s="37">
        <v>570</v>
      </c>
      <c r="J74" s="34">
        <v>490</v>
      </c>
      <c r="K74" s="39">
        <v>537.5</v>
      </c>
    </row>
    <row r="75" spans="1:11" x14ac:dyDescent="0.2">
      <c r="A75">
        <v>2012</v>
      </c>
      <c r="B75" s="26">
        <v>20</v>
      </c>
      <c r="C75" s="24">
        <v>710</v>
      </c>
      <c r="D75" s="26">
        <v>510</v>
      </c>
      <c r="E75" s="40">
        <v>612.79999999999995</v>
      </c>
      <c r="G75">
        <v>2012</v>
      </c>
    </row>
    <row r="77" spans="1:11" x14ac:dyDescent="0.2">
      <c r="A77" s="20" t="s">
        <v>61</v>
      </c>
      <c r="G77" t="s">
        <v>65</v>
      </c>
    </row>
    <row r="78" spans="1:11" x14ac:dyDescent="0.2">
      <c r="A78" s="15"/>
      <c r="B78" s="15"/>
      <c r="C78" s="31" t="s">
        <v>54</v>
      </c>
      <c r="D78" s="31"/>
      <c r="E78" s="31"/>
      <c r="G78" s="15"/>
      <c r="H78" s="15"/>
      <c r="I78" s="15" t="s">
        <v>66</v>
      </c>
      <c r="J78" s="15"/>
      <c r="K78" s="15"/>
    </row>
    <row r="79" spans="1:11" x14ac:dyDescent="0.2">
      <c r="A79" s="31"/>
      <c r="B79" s="32" t="s">
        <v>55</v>
      </c>
      <c r="C79" s="32" t="s">
        <v>56</v>
      </c>
      <c r="D79" s="32" t="s">
        <v>57</v>
      </c>
      <c r="E79" s="32" t="s">
        <v>58</v>
      </c>
      <c r="G79" s="15"/>
      <c r="H79" s="32" t="s">
        <v>55</v>
      </c>
      <c r="I79" s="32" t="s">
        <v>56</v>
      </c>
      <c r="J79" s="32" t="s">
        <v>57</v>
      </c>
      <c r="K79" s="32" t="s">
        <v>58</v>
      </c>
    </row>
    <row r="80" spans="1:11" x14ac:dyDescent="0.2">
      <c r="A80" s="31">
        <v>1992</v>
      </c>
      <c r="G80" s="31" t="s">
        <v>24</v>
      </c>
      <c r="H80" s="47">
        <v>9</v>
      </c>
      <c r="I80" s="48">
        <v>650</v>
      </c>
      <c r="J80" s="49">
        <v>530</v>
      </c>
      <c r="K80" s="50">
        <v>602.77777777777783</v>
      </c>
    </row>
    <row r="81" spans="1:11" x14ac:dyDescent="0.2">
      <c r="A81" s="31">
        <v>1993</v>
      </c>
      <c r="G81" s="31" t="s">
        <v>25</v>
      </c>
      <c r="H81" s="29">
        <v>71</v>
      </c>
      <c r="I81" s="51">
        <v>890</v>
      </c>
      <c r="J81" s="52">
        <v>535</v>
      </c>
      <c r="K81" s="39">
        <v>624.78873239436621</v>
      </c>
    </row>
    <row r="82" spans="1:11" x14ac:dyDescent="0.2">
      <c r="A82" s="31">
        <v>1994</v>
      </c>
      <c r="G82" s="31" t="s">
        <v>26</v>
      </c>
      <c r="H82" s="29">
        <v>44</v>
      </c>
      <c r="I82" s="51">
        <v>740</v>
      </c>
      <c r="J82" s="52">
        <v>560</v>
      </c>
      <c r="K82" s="39">
        <v>640</v>
      </c>
    </row>
    <row r="83" spans="1:11" x14ac:dyDescent="0.2">
      <c r="A83" s="31">
        <v>1995</v>
      </c>
      <c r="G83" s="31" t="s">
        <v>27</v>
      </c>
      <c r="H83" s="45">
        <v>62</v>
      </c>
      <c r="I83" s="51">
        <v>780</v>
      </c>
      <c r="J83" s="52">
        <v>560</v>
      </c>
      <c r="K83" s="39">
        <v>662.01612903225805</v>
      </c>
    </row>
    <row r="84" spans="1:11" x14ac:dyDescent="0.2">
      <c r="A84" s="31">
        <v>1996</v>
      </c>
      <c r="B84" s="34">
        <v>160</v>
      </c>
      <c r="C84" s="37">
        <v>749</v>
      </c>
      <c r="D84" s="34">
        <v>406</v>
      </c>
      <c r="E84" s="25">
        <v>552.29999999999995</v>
      </c>
      <c r="G84" s="31" t="s">
        <v>28</v>
      </c>
      <c r="H84" s="45">
        <v>17</v>
      </c>
      <c r="I84" s="51">
        <v>710</v>
      </c>
      <c r="J84" s="52">
        <v>560</v>
      </c>
      <c r="K84" s="39">
        <v>642.94117647058829</v>
      </c>
    </row>
    <row r="85" spans="1:11" x14ac:dyDescent="0.2">
      <c r="A85" s="31">
        <v>1997</v>
      </c>
      <c r="B85" s="34">
        <v>224</v>
      </c>
      <c r="C85" s="37">
        <v>775</v>
      </c>
      <c r="D85" s="34">
        <v>419</v>
      </c>
      <c r="E85" s="27">
        <v>573.11607142857144</v>
      </c>
      <c r="G85" s="31" t="s">
        <v>29</v>
      </c>
    </row>
    <row r="86" spans="1:11" x14ac:dyDescent="0.2">
      <c r="A86" s="31">
        <v>1998</v>
      </c>
      <c r="B86" s="34">
        <v>317</v>
      </c>
      <c r="C86" s="37">
        <v>762</v>
      </c>
      <c r="D86" s="34">
        <v>330</v>
      </c>
      <c r="E86" s="27">
        <v>571.28706624605684</v>
      </c>
      <c r="G86" s="31" t="s">
        <v>30</v>
      </c>
    </row>
    <row r="87" spans="1:11" x14ac:dyDescent="0.2">
      <c r="A87" s="31">
        <v>1999</v>
      </c>
      <c r="B87" s="34">
        <v>45</v>
      </c>
      <c r="C87" s="37">
        <v>737</v>
      </c>
      <c r="D87" s="34">
        <v>533</v>
      </c>
      <c r="E87" s="27">
        <v>650.24444444444441</v>
      </c>
      <c r="G87" s="31" t="s">
        <v>31</v>
      </c>
    </row>
    <row r="88" spans="1:11" x14ac:dyDescent="0.2">
      <c r="A88" s="31">
        <v>2000</v>
      </c>
      <c r="B88" s="34">
        <v>62</v>
      </c>
      <c r="C88" s="37">
        <v>724</v>
      </c>
      <c r="D88" s="34">
        <v>406</v>
      </c>
      <c r="E88" s="27">
        <v>634.95161290322585</v>
      </c>
      <c r="G88" s="31" t="s">
        <v>32</v>
      </c>
    </row>
    <row r="89" spans="1:11" x14ac:dyDescent="0.2">
      <c r="A89" s="31">
        <v>2001</v>
      </c>
      <c r="B89" s="34">
        <v>69</v>
      </c>
      <c r="C89" s="37">
        <v>787</v>
      </c>
      <c r="D89" s="34">
        <v>572</v>
      </c>
      <c r="E89" s="27">
        <v>647.8840579710145</v>
      </c>
      <c r="G89" s="31" t="s">
        <v>33</v>
      </c>
      <c r="H89" s="45">
        <v>30</v>
      </c>
      <c r="I89" s="51">
        <v>960</v>
      </c>
      <c r="J89" s="52">
        <v>530</v>
      </c>
      <c r="K89" s="39">
        <v>675.26666666666665</v>
      </c>
    </row>
    <row r="90" spans="1:11" x14ac:dyDescent="0.2">
      <c r="A90" s="31">
        <v>2002</v>
      </c>
      <c r="B90" s="34">
        <v>60</v>
      </c>
      <c r="C90" s="37">
        <v>762</v>
      </c>
      <c r="D90" s="34">
        <v>533</v>
      </c>
      <c r="E90" s="27">
        <v>648.95000000000005</v>
      </c>
      <c r="G90" s="31" t="s">
        <v>34</v>
      </c>
      <c r="H90" s="45">
        <v>40</v>
      </c>
      <c r="I90" s="51">
        <v>780</v>
      </c>
      <c r="J90" s="52">
        <v>580</v>
      </c>
      <c r="K90" s="39">
        <v>671.0625</v>
      </c>
    </row>
    <row r="91" spans="1:11" x14ac:dyDescent="0.2">
      <c r="A91" s="31">
        <v>2003</v>
      </c>
      <c r="B91" s="34">
        <v>146</v>
      </c>
      <c r="C91" s="37">
        <v>787</v>
      </c>
      <c r="D91" s="34">
        <v>559</v>
      </c>
      <c r="E91" s="27">
        <v>642.30821917808214</v>
      </c>
      <c r="G91" s="31" t="s">
        <v>35</v>
      </c>
      <c r="H91" s="45">
        <v>67</v>
      </c>
      <c r="I91" s="51">
        <v>800</v>
      </c>
      <c r="J91" s="52">
        <v>300</v>
      </c>
      <c r="K91" s="39">
        <v>635.29850746268653</v>
      </c>
    </row>
    <row r="92" spans="1:11" x14ac:dyDescent="0.2">
      <c r="A92" s="31">
        <v>2004</v>
      </c>
      <c r="B92" s="34">
        <v>112</v>
      </c>
      <c r="C92" s="37">
        <v>914</v>
      </c>
      <c r="D92" s="34">
        <v>559</v>
      </c>
      <c r="E92" s="27">
        <v>659.80357142857144</v>
      </c>
      <c r="G92" s="31" t="s">
        <v>36</v>
      </c>
      <c r="H92" s="45">
        <v>20</v>
      </c>
      <c r="I92" s="51">
        <v>840</v>
      </c>
      <c r="J92" s="52">
        <v>550</v>
      </c>
      <c r="K92" s="39">
        <v>665</v>
      </c>
    </row>
    <row r="93" spans="1:11" x14ac:dyDescent="0.2">
      <c r="A93" s="31">
        <v>2005</v>
      </c>
      <c r="B93" s="34">
        <v>193</v>
      </c>
      <c r="C93" s="37">
        <v>813</v>
      </c>
      <c r="D93" s="34">
        <v>508</v>
      </c>
      <c r="E93" s="27">
        <v>665.89637305699478</v>
      </c>
      <c r="G93" s="31" t="s">
        <v>37</v>
      </c>
      <c r="H93" s="45">
        <v>39</v>
      </c>
      <c r="I93" s="51">
        <v>800</v>
      </c>
      <c r="J93" s="52">
        <v>480</v>
      </c>
      <c r="K93" s="39">
        <v>613.84615384615381</v>
      </c>
    </row>
    <row r="94" spans="1:11" x14ac:dyDescent="0.2">
      <c r="A94" s="31">
        <v>2006</v>
      </c>
      <c r="B94" s="34">
        <v>193</v>
      </c>
      <c r="C94" s="37">
        <v>813</v>
      </c>
      <c r="D94" s="34">
        <v>508</v>
      </c>
      <c r="E94" s="27">
        <v>629.18134715025906</v>
      </c>
      <c r="G94" s="31" t="s">
        <v>38</v>
      </c>
      <c r="H94" s="29">
        <v>115</v>
      </c>
      <c r="I94" s="51">
        <v>830</v>
      </c>
      <c r="J94" s="52">
        <v>260</v>
      </c>
      <c r="K94" s="39">
        <v>590.95652173913038</v>
      </c>
    </row>
    <row r="95" spans="1:11" x14ac:dyDescent="0.2">
      <c r="A95" s="31">
        <v>2007</v>
      </c>
      <c r="B95" s="34">
        <v>325</v>
      </c>
      <c r="C95" s="37">
        <v>813</v>
      </c>
      <c r="D95" s="34">
        <v>356</v>
      </c>
      <c r="E95" s="27">
        <v>620.00307692307695</v>
      </c>
      <c r="G95" s="31" t="s">
        <v>39</v>
      </c>
      <c r="H95" s="29">
        <v>192</v>
      </c>
      <c r="I95" s="37">
        <v>780</v>
      </c>
      <c r="J95" s="52">
        <v>340</v>
      </c>
      <c r="K95" s="39">
        <v>598.75</v>
      </c>
    </row>
    <row r="96" spans="1:11" x14ac:dyDescent="0.2">
      <c r="A96" s="31">
        <v>2008</v>
      </c>
      <c r="B96" s="34">
        <v>352</v>
      </c>
      <c r="C96" s="37">
        <v>775</v>
      </c>
      <c r="D96" s="34">
        <v>508</v>
      </c>
      <c r="E96" s="27">
        <v>633.4375</v>
      </c>
      <c r="G96" s="31" t="s">
        <v>40</v>
      </c>
      <c r="H96" s="34">
        <v>214</v>
      </c>
      <c r="I96" s="51">
        <v>850</v>
      </c>
      <c r="J96" s="52">
        <v>290</v>
      </c>
      <c r="K96" s="39">
        <v>603.17757009345792</v>
      </c>
    </row>
    <row r="97" spans="1:11" x14ac:dyDescent="0.2">
      <c r="A97" s="31">
        <v>2009</v>
      </c>
      <c r="B97" s="34">
        <v>247</v>
      </c>
      <c r="C97" s="37">
        <v>787</v>
      </c>
      <c r="D97" s="34">
        <v>483</v>
      </c>
      <c r="E97" s="27">
        <v>626.60323886639674</v>
      </c>
      <c r="G97" s="31" t="s">
        <v>41</v>
      </c>
      <c r="H97" s="34">
        <v>148</v>
      </c>
      <c r="I97" s="51">
        <v>750</v>
      </c>
      <c r="J97" s="52">
        <v>490</v>
      </c>
      <c r="K97" s="39">
        <v>632.77027027027032</v>
      </c>
    </row>
    <row r="98" spans="1:11" x14ac:dyDescent="0.2">
      <c r="A98" s="31">
        <v>2010</v>
      </c>
      <c r="B98" s="34">
        <v>562</v>
      </c>
      <c r="C98" s="37">
        <v>864</v>
      </c>
      <c r="D98" s="34">
        <v>457</v>
      </c>
      <c r="E98" s="27">
        <v>648.46263345195734</v>
      </c>
      <c r="G98" s="31" t="s">
        <v>42</v>
      </c>
      <c r="H98" s="34">
        <v>76</v>
      </c>
      <c r="I98" s="51">
        <v>760</v>
      </c>
      <c r="J98" s="52">
        <v>500</v>
      </c>
      <c r="K98" s="39">
        <v>609.47368421052636</v>
      </c>
    </row>
    <row r="99" spans="1:11" x14ac:dyDescent="0.2">
      <c r="A99" s="31">
        <v>2011</v>
      </c>
      <c r="B99" s="34">
        <v>369</v>
      </c>
      <c r="C99" s="37">
        <v>965</v>
      </c>
      <c r="D99" s="34">
        <v>508</v>
      </c>
      <c r="E99" s="27">
        <v>655.31165311653115</v>
      </c>
      <c r="G99" s="31" t="s">
        <v>43</v>
      </c>
      <c r="H99" s="34">
        <v>66</v>
      </c>
      <c r="I99" s="51">
        <v>780</v>
      </c>
      <c r="J99" s="52">
        <v>510</v>
      </c>
      <c r="K99" s="39">
        <v>633.93939393939399</v>
      </c>
    </row>
    <row r="100" spans="1:11" x14ac:dyDescent="0.2">
      <c r="A100" s="30">
        <v>2012</v>
      </c>
      <c r="B100" s="29">
        <v>209</v>
      </c>
      <c r="C100" s="29">
        <v>810</v>
      </c>
      <c r="D100" s="30">
        <v>480</v>
      </c>
      <c r="E100" s="30">
        <v>651.34</v>
      </c>
      <c r="G100" s="30">
        <v>2012</v>
      </c>
      <c r="H100" s="29">
        <v>15</v>
      </c>
      <c r="I100" s="29">
        <v>810</v>
      </c>
      <c r="J100" s="29">
        <v>490</v>
      </c>
      <c r="K100" s="29">
        <v>649.66999999999996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opLeftCell="D115" workbookViewId="0">
      <selection activeCell="O138" sqref="O138"/>
    </sheetView>
  </sheetViews>
  <sheetFormatPr defaultRowHeight="12.75" x14ac:dyDescent="0.2"/>
  <sheetData>
    <row r="1" spans="1:17" x14ac:dyDescent="0.2">
      <c r="A1" t="s">
        <v>136</v>
      </c>
    </row>
    <row r="3" spans="1:17" x14ac:dyDescent="0.2">
      <c r="A3" t="s">
        <v>134</v>
      </c>
      <c r="F3" t="s">
        <v>117</v>
      </c>
      <c r="J3" t="s">
        <v>137</v>
      </c>
      <c r="O3" t="s">
        <v>117</v>
      </c>
    </row>
    <row r="4" spans="1:17" x14ac:dyDescent="0.2">
      <c r="A4" t="s">
        <v>0</v>
      </c>
      <c r="B4" t="s">
        <v>135</v>
      </c>
      <c r="C4" t="s">
        <v>81</v>
      </c>
      <c r="D4" t="s">
        <v>118</v>
      </c>
      <c r="E4" t="s">
        <v>119</v>
      </c>
      <c r="F4" t="s">
        <v>81</v>
      </c>
      <c r="G4" t="s">
        <v>118</v>
      </c>
      <c r="H4" t="s">
        <v>119</v>
      </c>
      <c r="K4" t="s">
        <v>122</v>
      </c>
      <c r="L4" t="s">
        <v>81</v>
      </c>
      <c r="M4" t="s">
        <v>118</v>
      </c>
      <c r="N4" t="s">
        <v>119</v>
      </c>
      <c r="O4" t="s">
        <v>81</v>
      </c>
      <c r="P4" t="s">
        <v>118</v>
      </c>
      <c r="Q4" t="s">
        <v>119</v>
      </c>
    </row>
    <row r="5" spans="1:17" x14ac:dyDescent="0.2">
      <c r="A5">
        <v>1985</v>
      </c>
      <c r="J5">
        <v>1985</v>
      </c>
      <c r="K5">
        <v>23</v>
      </c>
      <c r="L5">
        <v>3</v>
      </c>
      <c r="M5">
        <v>646</v>
      </c>
      <c r="N5">
        <v>0</v>
      </c>
      <c r="O5">
        <f>L5/K5</f>
        <v>0.13043478260869565</v>
      </c>
      <c r="P5">
        <f>M5/K5</f>
        <v>28.086956521739129</v>
      </c>
      <c r="Q5">
        <f>N5/K5</f>
        <v>0</v>
      </c>
    </row>
    <row r="6" spans="1:17" x14ac:dyDescent="0.2">
      <c r="A6">
        <v>1986</v>
      </c>
      <c r="J6">
        <v>1986</v>
      </c>
      <c r="K6">
        <v>27</v>
      </c>
      <c r="L6">
        <v>0</v>
      </c>
      <c r="M6">
        <v>168</v>
      </c>
      <c r="N6">
        <v>0</v>
      </c>
      <c r="O6">
        <f t="shared" ref="O6:O32" si="0">L6/K6</f>
        <v>0</v>
      </c>
      <c r="P6">
        <f t="shared" ref="P6:P32" si="1">M6/K6</f>
        <v>6.2222222222222223</v>
      </c>
      <c r="Q6">
        <f t="shared" ref="Q6:Q32" si="2">N6/K6</f>
        <v>0</v>
      </c>
    </row>
    <row r="7" spans="1:17" x14ac:dyDescent="0.2">
      <c r="A7">
        <v>1987</v>
      </c>
      <c r="J7">
        <v>1987</v>
      </c>
      <c r="K7">
        <v>28</v>
      </c>
      <c r="L7">
        <v>7</v>
      </c>
      <c r="M7">
        <v>700</v>
      </c>
      <c r="N7">
        <v>0</v>
      </c>
      <c r="O7">
        <f t="shared" si="0"/>
        <v>0.25</v>
      </c>
      <c r="P7">
        <f t="shared" si="1"/>
        <v>25</v>
      </c>
      <c r="Q7">
        <f t="shared" si="2"/>
        <v>0</v>
      </c>
    </row>
    <row r="8" spans="1:17" x14ac:dyDescent="0.2">
      <c r="A8">
        <v>1988</v>
      </c>
      <c r="B8">
        <v>90</v>
      </c>
      <c r="C8">
        <v>0</v>
      </c>
      <c r="D8">
        <v>154</v>
      </c>
      <c r="E8">
        <v>0</v>
      </c>
      <c r="F8">
        <f>C8/B8</f>
        <v>0</v>
      </c>
      <c r="G8">
        <f>D8/B8</f>
        <v>1.711111111111111</v>
      </c>
      <c r="H8">
        <f>E8/B8</f>
        <v>0</v>
      </c>
      <c r="J8">
        <v>1988</v>
      </c>
      <c r="O8" t="e">
        <f t="shared" si="0"/>
        <v>#DIV/0!</v>
      </c>
      <c r="P8" t="e">
        <f t="shared" si="1"/>
        <v>#DIV/0!</v>
      </c>
      <c r="Q8" t="e">
        <f t="shared" si="2"/>
        <v>#DIV/0!</v>
      </c>
    </row>
    <row r="9" spans="1:17" x14ac:dyDescent="0.2">
      <c r="A9">
        <v>1989</v>
      </c>
      <c r="F9" t="e">
        <f t="shared" ref="F9:F32" si="3">C9/B9</f>
        <v>#DIV/0!</v>
      </c>
      <c r="G9" t="e">
        <f t="shared" ref="G9:G32" si="4">D9/B9</f>
        <v>#DIV/0!</v>
      </c>
      <c r="H9" t="e">
        <f t="shared" ref="H9:H32" si="5">E9/B9</f>
        <v>#DIV/0!</v>
      </c>
      <c r="J9">
        <v>1989</v>
      </c>
      <c r="K9">
        <v>41</v>
      </c>
      <c r="L9">
        <v>4</v>
      </c>
      <c r="M9">
        <v>1116</v>
      </c>
      <c r="N9">
        <v>0</v>
      </c>
      <c r="O9">
        <f t="shared" si="0"/>
        <v>9.7560975609756101E-2</v>
      </c>
      <c r="P9">
        <f t="shared" si="1"/>
        <v>27.219512195121951</v>
      </c>
      <c r="Q9">
        <f t="shared" si="2"/>
        <v>0</v>
      </c>
    </row>
    <row r="10" spans="1:17" x14ac:dyDescent="0.2">
      <c r="A10">
        <v>1990</v>
      </c>
      <c r="F10" t="e">
        <f t="shared" si="3"/>
        <v>#DIV/0!</v>
      </c>
      <c r="G10" t="e">
        <f t="shared" si="4"/>
        <v>#DIV/0!</v>
      </c>
      <c r="H10" t="e">
        <f t="shared" si="5"/>
        <v>#DIV/0!</v>
      </c>
      <c r="J10">
        <v>1990</v>
      </c>
      <c r="O10" t="e">
        <f t="shared" si="0"/>
        <v>#DIV/0!</v>
      </c>
      <c r="P10" t="e">
        <f t="shared" si="1"/>
        <v>#DIV/0!</v>
      </c>
      <c r="Q10" t="e">
        <f t="shared" si="2"/>
        <v>#DIV/0!</v>
      </c>
    </row>
    <row r="11" spans="1:17" x14ac:dyDescent="0.2">
      <c r="A11">
        <v>1991</v>
      </c>
      <c r="F11" t="e">
        <f t="shared" si="3"/>
        <v>#DIV/0!</v>
      </c>
      <c r="G11" t="e">
        <f t="shared" si="4"/>
        <v>#DIV/0!</v>
      </c>
      <c r="H11" t="e">
        <f t="shared" si="5"/>
        <v>#DIV/0!</v>
      </c>
      <c r="J11">
        <v>1991</v>
      </c>
      <c r="O11" t="e">
        <f t="shared" si="0"/>
        <v>#DIV/0!</v>
      </c>
      <c r="P11" t="e">
        <f t="shared" si="1"/>
        <v>#DIV/0!</v>
      </c>
      <c r="Q11" t="e">
        <f t="shared" si="2"/>
        <v>#DIV/0!</v>
      </c>
    </row>
    <row r="12" spans="1:17" x14ac:dyDescent="0.2">
      <c r="A12">
        <v>1992</v>
      </c>
      <c r="F12" t="e">
        <f t="shared" si="3"/>
        <v>#DIV/0!</v>
      </c>
      <c r="G12" t="e">
        <f t="shared" si="4"/>
        <v>#DIV/0!</v>
      </c>
      <c r="H12" t="e">
        <f t="shared" si="5"/>
        <v>#DIV/0!</v>
      </c>
      <c r="J12">
        <v>1992</v>
      </c>
      <c r="O12" t="e">
        <f t="shared" si="0"/>
        <v>#DIV/0!</v>
      </c>
      <c r="P12" t="e">
        <f t="shared" si="1"/>
        <v>#DIV/0!</v>
      </c>
      <c r="Q12" t="e">
        <f t="shared" si="2"/>
        <v>#DIV/0!</v>
      </c>
    </row>
    <row r="13" spans="1:17" x14ac:dyDescent="0.2">
      <c r="A13">
        <v>1993</v>
      </c>
      <c r="B13">
        <v>72</v>
      </c>
      <c r="C13">
        <v>13</v>
      </c>
      <c r="D13">
        <v>155</v>
      </c>
      <c r="E13">
        <v>0</v>
      </c>
      <c r="F13">
        <f t="shared" si="3"/>
        <v>0.18055555555555555</v>
      </c>
      <c r="G13">
        <f t="shared" si="4"/>
        <v>2.1527777777777777</v>
      </c>
      <c r="H13">
        <f t="shared" si="5"/>
        <v>0</v>
      </c>
      <c r="J13">
        <v>1993</v>
      </c>
      <c r="O13" t="e">
        <f t="shared" si="0"/>
        <v>#DIV/0!</v>
      </c>
      <c r="P13" t="e">
        <f t="shared" si="1"/>
        <v>#DIV/0!</v>
      </c>
      <c r="Q13" t="e">
        <f t="shared" si="2"/>
        <v>#DIV/0!</v>
      </c>
    </row>
    <row r="14" spans="1:17" x14ac:dyDescent="0.2">
      <c r="A14">
        <v>1994</v>
      </c>
      <c r="B14">
        <v>46</v>
      </c>
      <c r="C14">
        <v>16</v>
      </c>
      <c r="D14">
        <v>275</v>
      </c>
      <c r="E14">
        <v>0</v>
      </c>
      <c r="F14">
        <f t="shared" si="3"/>
        <v>0.34782608695652173</v>
      </c>
      <c r="G14">
        <f t="shared" si="4"/>
        <v>5.9782608695652177</v>
      </c>
      <c r="H14">
        <f t="shared" si="5"/>
        <v>0</v>
      </c>
      <c r="J14">
        <v>1994</v>
      </c>
      <c r="O14" t="e">
        <f t="shared" si="0"/>
        <v>#DIV/0!</v>
      </c>
      <c r="P14" t="e">
        <f t="shared" si="1"/>
        <v>#DIV/0!</v>
      </c>
      <c r="Q14" t="e">
        <f t="shared" si="2"/>
        <v>#DIV/0!</v>
      </c>
    </row>
    <row r="15" spans="1:17" x14ac:dyDescent="0.2">
      <c r="A15">
        <v>1995</v>
      </c>
      <c r="F15" t="e">
        <f t="shared" si="3"/>
        <v>#DIV/0!</v>
      </c>
      <c r="G15" t="e">
        <f t="shared" si="4"/>
        <v>#DIV/0!</v>
      </c>
      <c r="H15" t="e">
        <f t="shared" si="5"/>
        <v>#DIV/0!</v>
      </c>
      <c r="J15">
        <v>1995</v>
      </c>
      <c r="O15" t="e">
        <f t="shared" si="0"/>
        <v>#DIV/0!</v>
      </c>
      <c r="P15" t="e">
        <f t="shared" si="1"/>
        <v>#DIV/0!</v>
      </c>
      <c r="Q15" t="e">
        <f t="shared" si="2"/>
        <v>#DIV/0!</v>
      </c>
    </row>
    <row r="16" spans="1:17" x14ac:dyDescent="0.2">
      <c r="A16">
        <v>1996</v>
      </c>
      <c r="F16" t="e">
        <f t="shared" si="3"/>
        <v>#DIV/0!</v>
      </c>
      <c r="G16" t="e">
        <f t="shared" si="4"/>
        <v>#DIV/0!</v>
      </c>
      <c r="H16" t="e">
        <f t="shared" si="5"/>
        <v>#DIV/0!</v>
      </c>
      <c r="J16">
        <v>1996</v>
      </c>
      <c r="O16" t="e">
        <f t="shared" si="0"/>
        <v>#DIV/0!</v>
      </c>
      <c r="P16" t="e">
        <f t="shared" si="1"/>
        <v>#DIV/0!</v>
      </c>
      <c r="Q16" t="e">
        <f t="shared" si="2"/>
        <v>#DIV/0!</v>
      </c>
    </row>
    <row r="17" spans="1:17" x14ac:dyDescent="0.2">
      <c r="A17">
        <v>1997</v>
      </c>
      <c r="F17" t="e">
        <f t="shared" si="3"/>
        <v>#DIV/0!</v>
      </c>
      <c r="G17" t="e">
        <f t="shared" si="4"/>
        <v>#DIV/0!</v>
      </c>
      <c r="H17" t="e">
        <f t="shared" si="5"/>
        <v>#DIV/0!</v>
      </c>
      <c r="J17">
        <v>1997</v>
      </c>
      <c r="O17" t="e">
        <f t="shared" si="0"/>
        <v>#DIV/0!</v>
      </c>
      <c r="P17" t="e">
        <f t="shared" si="1"/>
        <v>#DIV/0!</v>
      </c>
      <c r="Q17" t="e">
        <f t="shared" si="2"/>
        <v>#DIV/0!</v>
      </c>
    </row>
    <row r="18" spans="1:17" x14ac:dyDescent="0.2">
      <c r="A18">
        <v>1998</v>
      </c>
      <c r="F18" t="e">
        <f t="shared" si="3"/>
        <v>#DIV/0!</v>
      </c>
      <c r="G18" t="e">
        <f t="shared" si="4"/>
        <v>#DIV/0!</v>
      </c>
      <c r="H18" t="e">
        <f t="shared" si="5"/>
        <v>#DIV/0!</v>
      </c>
      <c r="J18">
        <v>1998</v>
      </c>
      <c r="O18" t="e">
        <f t="shared" si="0"/>
        <v>#DIV/0!</v>
      </c>
      <c r="P18" t="e">
        <f t="shared" si="1"/>
        <v>#DIV/0!</v>
      </c>
      <c r="Q18" t="e">
        <f t="shared" si="2"/>
        <v>#DIV/0!</v>
      </c>
    </row>
    <row r="19" spans="1:17" x14ac:dyDescent="0.2">
      <c r="A19">
        <v>1999</v>
      </c>
      <c r="F19" t="e">
        <f t="shared" si="3"/>
        <v>#DIV/0!</v>
      </c>
      <c r="G19" t="e">
        <f t="shared" si="4"/>
        <v>#DIV/0!</v>
      </c>
      <c r="H19" t="e">
        <f t="shared" si="5"/>
        <v>#DIV/0!</v>
      </c>
      <c r="J19">
        <v>1999</v>
      </c>
      <c r="O19" t="e">
        <f t="shared" si="0"/>
        <v>#DIV/0!</v>
      </c>
      <c r="P19" t="e">
        <f t="shared" si="1"/>
        <v>#DIV/0!</v>
      </c>
      <c r="Q19" t="e">
        <f t="shared" si="2"/>
        <v>#DIV/0!</v>
      </c>
    </row>
    <row r="20" spans="1:17" x14ac:dyDescent="0.2">
      <c r="A20">
        <v>2000</v>
      </c>
      <c r="F20" t="e">
        <f t="shared" si="3"/>
        <v>#DIV/0!</v>
      </c>
      <c r="G20" t="e">
        <f t="shared" si="4"/>
        <v>#DIV/0!</v>
      </c>
      <c r="H20" t="e">
        <f t="shared" si="5"/>
        <v>#DIV/0!</v>
      </c>
      <c r="J20">
        <v>2000</v>
      </c>
      <c r="O20" t="e">
        <f t="shared" si="0"/>
        <v>#DIV/0!</v>
      </c>
      <c r="P20" t="e">
        <f t="shared" si="1"/>
        <v>#DIV/0!</v>
      </c>
      <c r="Q20" t="e">
        <f t="shared" si="2"/>
        <v>#DIV/0!</v>
      </c>
    </row>
    <row r="21" spans="1:17" x14ac:dyDescent="0.2">
      <c r="A21">
        <v>2001</v>
      </c>
      <c r="F21" t="e">
        <f t="shared" si="3"/>
        <v>#DIV/0!</v>
      </c>
      <c r="G21" t="e">
        <f t="shared" si="4"/>
        <v>#DIV/0!</v>
      </c>
      <c r="H21" t="e">
        <f t="shared" si="5"/>
        <v>#DIV/0!</v>
      </c>
      <c r="J21">
        <v>2001</v>
      </c>
      <c r="O21" t="e">
        <f t="shared" si="0"/>
        <v>#DIV/0!</v>
      </c>
      <c r="P21" t="e">
        <f t="shared" si="1"/>
        <v>#DIV/0!</v>
      </c>
      <c r="Q21" t="e">
        <f t="shared" si="2"/>
        <v>#DIV/0!</v>
      </c>
    </row>
    <row r="22" spans="1:17" x14ac:dyDescent="0.2">
      <c r="A22">
        <v>2002</v>
      </c>
      <c r="F22" t="e">
        <f t="shared" si="3"/>
        <v>#DIV/0!</v>
      </c>
      <c r="G22" t="e">
        <f t="shared" si="4"/>
        <v>#DIV/0!</v>
      </c>
      <c r="H22" t="e">
        <f t="shared" si="5"/>
        <v>#DIV/0!</v>
      </c>
      <c r="J22">
        <v>2002</v>
      </c>
      <c r="O22" t="e">
        <f t="shared" si="0"/>
        <v>#DIV/0!</v>
      </c>
      <c r="P22" t="e">
        <f t="shared" si="1"/>
        <v>#DIV/0!</v>
      </c>
      <c r="Q22" t="e">
        <f t="shared" si="2"/>
        <v>#DIV/0!</v>
      </c>
    </row>
    <row r="23" spans="1:17" x14ac:dyDescent="0.2">
      <c r="A23">
        <v>2003</v>
      </c>
      <c r="F23" t="e">
        <f t="shared" si="3"/>
        <v>#DIV/0!</v>
      </c>
      <c r="G23" t="e">
        <f t="shared" si="4"/>
        <v>#DIV/0!</v>
      </c>
      <c r="H23" t="e">
        <f t="shared" si="5"/>
        <v>#DIV/0!</v>
      </c>
      <c r="J23">
        <v>2003</v>
      </c>
      <c r="O23" t="e">
        <f t="shared" si="0"/>
        <v>#DIV/0!</v>
      </c>
      <c r="P23" t="e">
        <f t="shared" si="1"/>
        <v>#DIV/0!</v>
      </c>
      <c r="Q23" t="e">
        <f t="shared" si="2"/>
        <v>#DIV/0!</v>
      </c>
    </row>
    <row r="24" spans="1:17" x14ac:dyDescent="0.2">
      <c r="A24">
        <v>2004</v>
      </c>
      <c r="F24" t="e">
        <f t="shared" si="3"/>
        <v>#DIV/0!</v>
      </c>
      <c r="G24" t="e">
        <f t="shared" si="4"/>
        <v>#DIV/0!</v>
      </c>
      <c r="H24" t="e">
        <f t="shared" si="5"/>
        <v>#DIV/0!</v>
      </c>
      <c r="J24">
        <v>2004</v>
      </c>
      <c r="K24">
        <v>24</v>
      </c>
      <c r="L24">
        <v>5</v>
      </c>
      <c r="M24">
        <v>296</v>
      </c>
      <c r="N24">
        <v>0</v>
      </c>
      <c r="O24">
        <f t="shared" si="0"/>
        <v>0.20833333333333334</v>
      </c>
      <c r="P24">
        <f t="shared" si="1"/>
        <v>12.333333333333334</v>
      </c>
      <c r="Q24">
        <f t="shared" si="2"/>
        <v>0</v>
      </c>
    </row>
    <row r="25" spans="1:17" x14ac:dyDescent="0.2">
      <c r="A25">
        <v>2005</v>
      </c>
      <c r="F25" t="e">
        <f t="shared" si="3"/>
        <v>#DIV/0!</v>
      </c>
      <c r="G25" t="e">
        <f t="shared" si="4"/>
        <v>#DIV/0!</v>
      </c>
      <c r="H25" t="e">
        <f t="shared" si="5"/>
        <v>#DIV/0!</v>
      </c>
      <c r="J25">
        <v>2005</v>
      </c>
      <c r="O25" t="e">
        <f t="shared" si="0"/>
        <v>#DIV/0!</v>
      </c>
      <c r="P25" t="e">
        <f t="shared" si="1"/>
        <v>#DIV/0!</v>
      </c>
      <c r="Q25" t="e">
        <f t="shared" si="2"/>
        <v>#DIV/0!</v>
      </c>
    </row>
    <row r="26" spans="1:17" x14ac:dyDescent="0.2">
      <c r="A26">
        <v>2006</v>
      </c>
      <c r="F26" t="e">
        <f t="shared" si="3"/>
        <v>#DIV/0!</v>
      </c>
      <c r="G26" t="e">
        <f t="shared" si="4"/>
        <v>#DIV/0!</v>
      </c>
      <c r="H26" t="e">
        <f t="shared" si="5"/>
        <v>#DIV/0!</v>
      </c>
      <c r="J26">
        <v>2006</v>
      </c>
      <c r="O26" t="e">
        <f t="shared" si="0"/>
        <v>#DIV/0!</v>
      </c>
      <c r="P26" t="e">
        <f t="shared" si="1"/>
        <v>#DIV/0!</v>
      </c>
      <c r="Q26" t="e">
        <f t="shared" si="2"/>
        <v>#DIV/0!</v>
      </c>
    </row>
    <row r="27" spans="1:17" x14ac:dyDescent="0.2">
      <c r="A27">
        <v>2007</v>
      </c>
      <c r="F27" t="e">
        <f t="shared" si="3"/>
        <v>#DIV/0!</v>
      </c>
      <c r="G27" t="e">
        <f t="shared" si="4"/>
        <v>#DIV/0!</v>
      </c>
      <c r="H27" t="e">
        <f t="shared" si="5"/>
        <v>#DIV/0!</v>
      </c>
      <c r="J27">
        <v>2007</v>
      </c>
      <c r="O27" t="e">
        <f t="shared" si="0"/>
        <v>#DIV/0!</v>
      </c>
      <c r="P27" t="e">
        <f t="shared" si="1"/>
        <v>#DIV/0!</v>
      </c>
      <c r="Q27" t="e">
        <f t="shared" si="2"/>
        <v>#DIV/0!</v>
      </c>
    </row>
    <row r="28" spans="1:17" x14ac:dyDescent="0.2">
      <c r="A28">
        <v>2008</v>
      </c>
      <c r="B28">
        <v>3</v>
      </c>
      <c r="C28">
        <v>1</v>
      </c>
      <c r="D28">
        <v>5</v>
      </c>
      <c r="E28">
        <v>0</v>
      </c>
      <c r="F28">
        <f t="shared" si="3"/>
        <v>0.33333333333333331</v>
      </c>
      <c r="G28">
        <f t="shared" si="4"/>
        <v>1.6666666666666667</v>
      </c>
      <c r="H28">
        <f t="shared" si="5"/>
        <v>0</v>
      </c>
      <c r="J28">
        <v>2008</v>
      </c>
      <c r="O28" t="e">
        <f t="shared" si="0"/>
        <v>#DIV/0!</v>
      </c>
      <c r="P28" t="e">
        <f t="shared" si="1"/>
        <v>#DIV/0!</v>
      </c>
      <c r="Q28" t="e">
        <f t="shared" si="2"/>
        <v>#DIV/0!</v>
      </c>
    </row>
    <row r="29" spans="1:17" x14ac:dyDescent="0.2">
      <c r="A29">
        <v>2009</v>
      </c>
      <c r="F29" t="e">
        <f t="shared" si="3"/>
        <v>#DIV/0!</v>
      </c>
      <c r="G29" t="e">
        <f t="shared" si="4"/>
        <v>#DIV/0!</v>
      </c>
      <c r="H29" t="e">
        <f t="shared" si="5"/>
        <v>#DIV/0!</v>
      </c>
      <c r="J29">
        <v>2009</v>
      </c>
      <c r="K29">
        <v>7</v>
      </c>
      <c r="L29">
        <v>9</v>
      </c>
      <c r="M29">
        <v>11</v>
      </c>
      <c r="N29">
        <v>0</v>
      </c>
      <c r="O29">
        <f t="shared" si="0"/>
        <v>1.2857142857142858</v>
      </c>
      <c r="P29">
        <f t="shared" si="1"/>
        <v>1.5714285714285714</v>
      </c>
      <c r="Q29">
        <f t="shared" si="2"/>
        <v>0</v>
      </c>
    </row>
    <row r="30" spans="1:17" x14ac:dyDescent="0.2">
      <c r="A30">
        <v>2010</v>
      </c>
      <c r="F30" t="e">
        <f t="shared" si="3"/>
        <v>#DIV/0!</v>
      </c>
      <c r="G30" t="e">
        <f t="shared" si="4"/>
        <v>#DIV/0!</v>
      </c>
      <c r="H30" t="e">
        <f t="shared" si="5"/>
        <v>#DIV/0!</v>
      </c>
      <c r="J30">
        <v>2010</v>
      </c>
      <c r="K30">
        <v>18</v>
      </c>
      <c r="L30">
        <v>23</v>
      </c>
      <c r="M30">
        <v>5</v>
      </c>
      <c r="N30">
        <v>0</v>
      </c>
      <c r="O30">
        <f t="shared" si="0"/>
        <v>1.2777777777777777</v>
      </c>
      <c r="P30">
        <f t="shared" si="1"/>
        <v>0.27777777777777779</v>
      </c>
      <c r="Q30">
        <f t="shared" si="2"/>
        <v>0</v>
      </c>
    </row>
    <row r="31" spans="1:17" x14ac:dyDescent="0.2">
      <c r="A31">
        <v>2011</v>
      </c>
      <c r="F31" t="e">
        <f t="shared" si="3"/>
        <v>#DIV/0!</v>
      </c>
      <c r="G31" t="e">
        <f t="shared" si="4"/>
        <v>#DIV/0!</v>
      </c>
      <c r="H31" t="e">
        <f t="shared" si="5"/>
        <v>#DIV/0!</v>
      </c>
      <c r="J31">
        <v>2011</v>
      </c>
      <c r="K31">
        <v>10</v>
      </c>
      <c r="L31">
        <v>3</v>
      </c>
      <c r="M31">
        <v>11</v>
      </c>
      <c r="N31">
        <v>0</v>
      </c>
      <c r="O31">
        <f t="shared" si="0"/>
        <v>0.3</v>
      </c>
      <c r="P31">
        <f t="shared" si="1"/>
        <v>1.1000000000000001</v>
      </c>
      <c r="Q31">
        <f t="shared" si="2"/>
        <v>0</v>
      </c>
    </row>
    <row r="32" spans="1:17" x14ac:dyDescent="0.2">
      <c r="A32">
        <v>2012</v>
      </c>
      <c r="F32" t="e">
        <f t="shared" si="3"/>
        <v>#DIV/0!</v>
      </c>
      <c r="G32" t="e">
        <f t="shared" si="4"/>
        <v>#DIV/0!</v>
      </c>
      <c r="H32" t="e">
        <f t="shared" si="5"/>
        <v>#DIV/0!</v>
      </c>
      <c r="J32">
        <v>2012</v>
      </c>
      <c r="K32">
        <v>9</v>
      </c>
      <c r="L32">
        <v>38</v>
      </c>
      <c r="M32">
        <v>63</v>
      </c>
      <c r="N32">
        <v>0</v>
      </c>
      <c r="O32">
        <f t="shared" si="0"/>
        <v>4.2222222222222223</v>
      </c>
      <c r="P32">
        <f t="shared" si="1"/>
        <v>7</v>
      </c>
      <c r="Q32">
        <f t="shared" si="2"/>
        <v>0</v>
      </c>
    </row>
    <row r="34" spans="1:8" x14ac:dyDescent="0.2">
      <c r="A34" t="s">
        <v>138</v>
      </c>
      <c r="F34" t="s">
        <v>117</v>
      </c>
    </row>
    <row r="35" spans="1:8" x14ac:dyDescent="0.2">
      <c r="A35" t="s">
        <v>0</v>
      </c>
      <c r="B35" t="s">
        <v>135</v>
      </c>
      <c r="C35" t="s">
        <v>81</v>
      </c>
      <c r="D35" t="s">
        <v>118</v>
      </c>
      <c r="E35" t="s">
        <v>119</v>
      </c>
      <c r="F35" t="s">
        <v>81</v>
      </c>
      <c r="G35" t="s">
        <v>118</v>
      </c>
      <c r="H35" t="s">
        <v>119</v>
      </c>
    </row>
    <row r="36" spans="1:8" x14ac:dyDescent="0.2">
      <c r="A36">
        <v>1985</v>
      </c>
      <c r="B36">
        <f>SUM(B5,K5)</f>
        <v>23</v>
      </c>
      <c r="C36">
        <f>SUM(C5,L5)</f>
        <v>3</v>
      </c>
      <c r="D36">
        <f>SUM(D5,M5)</f>
        <v>646</v>
      </c>
      <c r="E36">
        <f>SUM(E5,N5)</f>
        <v>0</v>
      </c>
      <c r="F36">
        <f>C36/B36</f>
        <v>0.13043478260869565</v>
      </c>
      <c r="G36">
        <f>D36/B36</f>
        <v>28.086956521739129</v>
      </c>
      <c r="H36">
        <f>E36/B36</f>
        <v>0</v>
      </c>
    </row>
    <row r="37" spans="1:8" x14ac:dyDescent="0.2">
      <c r="A37">
        <v>1986</v>
      </c>
      <c r="B37">
        <f t="shared" ref="B37:B63" si="6">SUM(B6,K6)</f>
        <v>27</v>
      </c>
      <c r="C37">
        <f t="shared" ref="C37:C63" si="7">SUM(C6,L6)</f>
        <v>0</v>
      </c>
      <c r="D37">
        <f t="shared" ref="D37:D63" si="8">SUM(D6,M6)</f>
        <v>168</v>
      </c>
      <c r="E37">
        <f t="shared" ref="E37:E63" si="9">SUM(E6,N6)</f>
        <v>0</v>
      </c>
      <c r="F37">
        <f t="shared" ref="F37:F63" si="10">C37/B37</f>
        <v>0</v>
      </c>
      <c r="G37">
        <f t="shared" ref="G37:G63" si="11">D37/B37</f>
        <v>6.2222222222222223</v>
      </c>
      <c r="H37">
        <f t="shared" ref="H37:H63" si="12">E37/B37</f>
        <v>0</v>
      </c>
    </row>
    <row r="38" spans="1:8" x14ac:dyDescent="0.2">
      <c r="A38">
        <v>1987</v>
      </c>
      <c r="B38">
        <f t="shared" si="6"/>
        <v>28</v>
      </c>
      <c r="C38">
        <f t="shared" si="7"/>
        <v>7</v>
      </c>
      <c r="D38">
        <f t="shared" si="8"/>
        <v>700</v>
      </c>
      <c r="E38">
        <f t="shared" si="9"/>
        <v>0</v>
      </c>
      <c r="F38">
        <f t="shared" si="10"/>
        <v>0.25</v>
      </c>
      <c r="G38">
        <f t="shared" si="11"/>
        <v>25</v>
      </c>
      <c r="H38">
        <f t="shared" si="12"/>
        <v>0</v>
      </c>
    </row>
    <row r="39" spans="1:8" x14ac:dyDescent="0.2">
      <c r="A39">
        <v>1988</v>
      </c>
      <c r="B39">
        <f t="shared" si="6"/>
        <v>90</v>
      </c>
      <c r="C39">
        <f t="shared" si="7"/>
        <v>0</v>
      </c>
      <c r="D39">
        <f t="shared" si="8"/>
        <v>154</v>
      </c>
      <c r="E39">
        <f t="shared" si="9"/>
        <v>0</v>
      </c>
      <c r="F39">
        <f t="shared" si="10"/>
        <v>0</v>
      </c>
      <c r="G39">
        <f t="shared" si="11"/>
        <v>1.711111111111111</v>
      </c>
      <c r="H39">
        <f t="shared" si="12"/>
        <v>0</v>
      </c>
    </row>
    <row r="40" spans="1:8" x14ac:dyDescent="0.2">
      <c r="A40">
        <v>1989</v>
      </c>
      <c r="B40">
        <f t="shared" si="6"/>
        <v>41</v>
      </c>
      <c r="C40">
        <f t="shared" si="7"/>
        <v>4</v>
      </c>
      <c r="D40">
        <f t="shared" si="8"/>
        <v>1116</v>
      </c>
      <c r="E40">
        <f t="shared" si="9"/>
        <v>0</v>
      </c>
      <c r="F40">
        <f t="shared" si="10"/>
        <v>9.7560975609756101E-2</v>
      </c>
      <c r="G40">
        <f t="shared" si="11"/>
        <v>27.219512195121951</v>
      </c>
      <c r="H40">
        <f t="shared" si="12"/>
        <v>0</v>
      </c>
    </row>
    <row r="41" spans="1:8" x14ac:dyDescent="0.2">
      <c r="A41">
        <v>1990</v>
      </c>
      <c r="B41">
        <f t="shared" si="6"/>
        <v>0</v>
      </c>
      <c r="C41">
        <f t="shared" si="7"/>
        <v>0</v>
      </c>
      <c r="D41">
        <f t="shared" si="8"/>
        <v>0</v>
      </c>
      <c r="E41">
        <f t="shared" si="9"/>
        <v>0</v>
      </c>
      <c r="F41" t="e">
        <f t="shared" si="10"/>
        <v>#DIV/0!</v>
      </c>
      <c r="G41" t="e">
        <f t="shared" si="11"/>
        <v>#DIV/0!</v>
      </c>
      <c r="H41" t="e">
        <f t="shared" si="12"/>
        <v>#DIV/0!</v>
      </c>
    </row>
    <row r="42" spans="1:8" x14ac:dyDescent="0.2">
      <c r="A42">
        <v>1991</v>
      </c>
      <c r="B42">
        <f t="shared" si="6"/>
        <v>0</v>
      </c>
      <c r="C42">
        <f t="shared" si="7"/>
        <v>0</v>
      </c>
      <c r="D42">
        <f t="shared" si="8"/>
        <v>0</v>
      </c>
      <c r="E42">
        <f t="shared" si="9"/>
        <v>0</v>
      </c>
      <c r="F42" t="e">
        <f t="shared" si="10"/>
        <v>#DIV/0!</v>
      </c>
      <c r="G42" t="e">
        <f t="shared" si="11"/>
        <v>#DIV/0!</v>
      </c>
      <c r="H42" t="e">
        <f t="shared" si="12"/>
        <v>#DIV/0!</v>
      </c>
    </row>
    <row r="43" spans="1:8" x14ac:dyDescent="0.2">
      <c r="A43">
        <v>1992</v>
      </c>
      <c r="B43">
        <f t="shared" si="6"/>
        <v>0</v>
      </c>
      <c r="C43">
        <f t="shared" si="7"/>
        <v>0</v>
      </c>
      <c r="D43">
        <f t="shared" si="8"/>
        <v>0</v>
      </c>
      <c r="E43">
        <f t="shared" si="9"/>
        <v>0</v>
      </c>
      <c r="F43" t="e">
        <f t="shared" si="10"/>
        <v>#DIV/0!</v>
      </c>
      <c r="G43" t="e">
        <f t="shared" si="11"/>
        <v>#DIV/0!</v>
      </c>
      <c r="H43" t="e">
        <f t="shared" si="12"/>
        <v>#DIV/0!</v>
      </c>
    </row>
    <row r="44" spans="1:8" x14ac:dyDescent="0.2">
      <c r="A44">
        <v>1993</v>
      </c>
      <c r="B44">
        <f t="shared" si="6"/>
        <v>72</v>
      </c>
      <c r="C44">
        <f t="shared" si="7"/>
        <v>13</v>
      </c>
      <c r="D44">
        <f t="shared" si="8"/>
        <v>155</v>
      </c>
      <c r="E44">
        <f t="shared" si="9"/>
        <v>0</v>
      </c>
      <c r="F44">
        <f t="shared" si="10"/>
        <v>0.18055555555555555</v>
      </c>
      <c r="G44">
        <f t="shared" si="11"/>
        <v>2.1527777777777777</v>
      </c>
      <c r="H44">
        <f t="shared" si="12"/>
        <v>0</v>
      </c>
    </row>
    <row r="45" spans="1:8" x14ac:dyDescent="0.2">
      <c r="A45">
        <v>1994</v>
      </c>
      <c r="B45">
        <f t="shared" si="6"/>
        <v>46</v>
      </c>
      <c r="C45">
        <f t="shared" si="7"/>
        <v>16</v>
      </c>
      <c r="D45">
        <f t="shared" si="8"/>
        <v>275</v>
      </c>
      <c r="E45">
        <f t="shared" si="9"/>
        <v>0</v>
      </c>
      <c r="F45">
        <f t="shared" si="10"/>
        <v>0.34782608695652173</v>
      </c>
      <c r="G45">
        <f t="shared" si="11"/>
        <v>5.9782608695652177</v>
      </c>
      <c r="H45">
        <f t="shared" si="12"/>
        <v>0</v>
      </c>
    </row>
    <row r="46" spans="1:8" x14ac:dyDescent="0.2">
      <c r="A46">
        <v>1995</v>
      </c>
      <c r="B46">
        <f t="shared" si="6"/>
        <v>0</v>
      </c>
      <c r="C46">
        <f t="shared" si="7"/>
        <v>0</v>
      </c>
      <c r="D46">
        <f t="shared" si="8"/>
        <v>0</v>
      </c>
      <c r="E46">
        <f t="shared" si="9"/>
        <v>0</v>
      </c>
      <c r="F46" t="e">
        <f t="shared" si="10"/>
        <v>#DIV/0!</v>
      </c>
      <c r="G46" t="e">
        <f t="shared" si="11"/>
        <v>#DIV/0!</v>
      </c>
      <c r="H46" t="e">
        <f t="shared" si="12"/>
        <v>#DIV/0!</v>
      </c>
    </row>
    <row r="47" spans="1:8" x14ac:dyDescent="0.2">
      <c r="A47">
        <v>1996</v>
      </c>
      <c r="B47">
        <f t="shared" si="6"/>
        <v>0</v>
      </c>
      <c r="C47">
        <f t="shared" si="7"/>
        <v>0</v>
      </c>
      <c r="D47">
        <f t="shared" si="8"/>
        <v>0</v>
      </c>
      <c r="E47">
        <f t="shared" si="9"/>
        <v>0</v>
      </c>
      <c r="F47" t="e">
        <f t="shared" si="10"/>
        <v>#DIV/0!</v>
      </c>
      <c r="G47" t="e">
        <f t="shared" si="11"/>
        <v>#DIV/0!</v>
      </c>
      <c r="H47" t="e">
        <f t="shared" si="12"/>
        <v>#DIV/0!</v>
      </c>
    </row>
    <row r="48" spans="1:8" x14ac:dyDescent="0.2">
      <c r="A48">
        <v>1997</v>
      </c>
      <c r="B48">
        <f t="shared" si="6"/>
        <v>0</v>
      </c>
      <c r="C48">
        <f t="shared" si="7"/>
        <v>0</v>
      </c>
      <c r="D48">
        <f t="shared" si="8"/>
        <v>0</v>
      </c>
      <c r="E48">
        <f t="shared" si="9"/>
        <v>0</v>
      </c>
      <c r="F48" t="e">
        <f t="shared" si="10"/>
        <v>#DIV/0!</v>
      </c>
      <c r="G48" t="e">
        <f t="shared" si="11"/>
        <v>#DIV/0!</v>
      </c>
      <c r="H48" t="e">
        <f t="shared" si="12"/>
        <v>#DIV/0!</v>
      </c>
    </row>
    <row r="49" spans="1:8" x14ac:dyDescent="0.2">
      <c r="A49">
        <v>1998</v>
      </c>
      <c r="B49">
        <f t="shared" si="6"/>
        <v>0</v>
      </c>
      <c r="C49">
        <f t="shared" si="7"/>
        <v>0</v>
      </c>
      <c r="D49">
        <f t="shared" si="8"/>
        <v>0</v>
      </c>
      <c r="E49">
        <f t="shared" si="9"/>
        <v>0</v>
      </c>
      <c r="F49" t="e">
        <f t="shared" si="10"/>
        <v>#DIV/0!</v>
      </c>
      <c r="G49" t="e">
        <f t="shared" si="11"/>
        <v>#DIV/0!</v>
      </c>
      <c r="H49" t="e">
        <f t="shared" si="12"/>
        <v>#DIV/0!</v>
      </c>
    </row>
    <row r="50" spans="1:8" x14ac:dyDescent="0.2">
      <c r="A50">
        <v>1999</v>
      </c>
      <c r="B50">
        <f t="shared" si="6"/>
        <v>0</v>
      </c>
      <c r="C50">
        <f t="shared" si="7"/>
        <v>0</v>
      </c>
      <c r="D50">
        <f t="shared" si="8"/>
        <v>0</v>
      </c>
      <c r="E50">
        <f t="shared" si="9"/>
        <v>0</v>
      </c>
      <c r="F50" t="e">
        <f t="shared" si="10"/>
        <v>#DIV/0!</v>
      </c>
      <c r="G50" t="e">
        <f t="shared" si="11"/>
        <v>#DIV/0!</v>
      </c>
      <c r="H50" t="e">
        <f t="shared" si="12"/>
        <v>#DIV/0!</v>
      </c>
    </row>
    <row r="51" spans="1:8" x14ac:dyDescent="0.2">
      <c r="A51">
        <v>2000</v>
      </c>
      <c r="B51">
        <f t="shared" si="6"/>
        <v>0</v>
      </c>
      <c r="C51">
        <f t="shared" si="7"/>
        <v>0</v>
      </c>
      <c r="D51">
        <f t="shared" si="8"/>
        <v>0</v>
      </c>
      <c r="E51">
        <f t="shared" si="9"/>
        <v>0</v>
      </c>
      <c r="F51" t="e">
        <f t="shared" si="10"/>
        <v>#DIV/0!</v>
      </c>
      <c r="G51" t="e">
        <f t="shared" si="11"/>
        <v>#DIV/0!</v>
      </c>
      <c r="H51" t="e">
        <f t="shared" si="12"/>
        <v>#DIV/0!</v>
      </c>
    </row>
    <row r="52" spans="1:8" x14ac:dyDescent="0.2">
      <c r="A52">
        <v>2001</v>
      </c>
      <c r="B52">
        <f t="shared" si="6"/>
        <v>0</v>
      </c>
      <c r="C52">
        <f t="shared" si="7"/>
        <v>0</v>
      </c>
      <c r="D52">
        <f t="shared" si="8"/>
        <v>0</v>
      </c>
      <c r="E52">
        <f t="shared" si="9"/>
        <v>0</v>
      </c>
      <c r="F52" t="e">
        <f t="shared" si="10"/>
        <v>#DIV/0!</v>
      </c>
      <c r="G52" t="e">
        <f t="shared" si="11"/>
        <v>#DIV/0!</v>
      </c>
      <c r="H52" t="e">
        <f t="shared" si="12"/>
        <v>#DIV/0!</v>
      </c>
    </row>
    <row r="53" spans="1:8" x14ac:dyDescent="0.2">
      <c r="A53">
        <v>2002</v>
      </c>
      <c r="B53">
        <f t="shared" si="6"/>
        <v>0</v>
      </c>
      <c r="C53">
        <f t="shared" si="7"/>
        <v>0</v>
      </c>
      <c r="D53">
        <f t="shared" si="8"/>
        <v>0</v>
      </c>
      <c r="E53">
        <f t="shared" si="9"/>
        <v>0</v>
      </c>
      <c r="F53" t="e">
        <f t="shared" si="10"/>
        <v>#DIV/0!</v>
      </c>
      <c r="G53" t="e">
        <f t="shared" si="11"/>
        <v>#DIV/0!</v>
      </c>
      <c r="H53" t="e">
        <f t="shared" si="12"/>
        <v>#DIV/0!</v>
      </c>
    </row>
    <row r="54" spans="1:8" x14ac:dyDescent="0.2">
      <c r="A54">
        <v>2003</v>
      </c>
      <c r="B54">
        <f t="shared" si="6"/>
        <v>0</v>
      </c>
      <c r="C54">
        <f t="shared" si="7"/>
        <v>0</v>
      </c>
      <c r="D54">
        <f t="shared" si="8"/>
        <v>0</v>
      </c>
      <c r="E54">
        <f t="shared" si="9"/>
        <v>0</v>
      </c>
      <c r="F54" t="e">
        <f t="shared" si="10"/>
        <v>#DIV/0!</v>
      </c>
      <c r="G54" t="e">
        <f t="shared" si="11"/>
        <v>#DIV/0!</v>
      </c>
      <c r="H54" t="e">
        <f t="shared" si="12"/>
        <v>#DIV/0!</v>
      </c>
    </row>
    <row r="55" spans="1:8" x14ac:dyDescent="0.2">
      <c r="A55">
        <v>2004</v>
      </c>
      <c r="B55">
        <f t="shared" si="6"/>
        <v>24</v>
      </c>
      <c r="C55">
        <f t="shared" si="7"/>
        <v>5</v>
      </c>
      <c r="D55">
        <f t="shared" si="8"/>
        <v>296</v>
      </c>
      <c r="E55">
        <f t="shared" si="9"/>
        <v>0</v>
      </c>
      <c r="F55">
        <f t="shared" si="10"/>
        <v>0.20833333333333334</v>
      </c>
      <c r="G55">
        <f t="shared" si="11"/>
        <v>12.333333333333334</v>
      </c>
      <c r="H55">
        <f t="shared" si="12"/>
        <v>0</v>
      </c>
    </row>
    <row r="56" spans="1:8" x14ac:dyDescent="0.2">
      <c r="A56">
        <v>2005</v>
      </c>
      <c r="B56">
        <f t="shared" si="6"/>
        <v>0</v>
      </c>
      <c r="C56">
        <f t="shared" si="7"/>
        <v>0</v>
      </c>
      <c r="D56">
        <f t="shared" si="8"/>
        <v>0</v>
      </c>
      <c r="E56">
        <f t="shared" si="9"/>
        <v>0</v>
      </c>
      <c r="F56" t="e">
        <f t="shared" si="10"/>
        <v>#DIV/0!</v>
      </c>
      <c r="G56" t="e">
        <f t="shared" si="11"/>
        <v>#DIV/0!</v>
      </c>
      <c r="H56" t="e">
        <f t="shared" si="12"/>
        <v>#DIV/0!</v>
      </c>
    </row>
    <row r="57" spans="1:8" x14ac:dyDescent="0.2">
      <c r="A57">
        <v>2006</v>
      </c>
      <c r="B57">
        <f t="shared" si="6"/>
        <v>0</v>
      </c>
      <c r="C57">
        <f t="shared" si="7"/>
        <v>0</v>
      </c>
      <c r="D57">
        <f t="shared" si="8"/>
        <v>0</v>
      </c>
      <c r="E57">
        <f t="shared" si="9"/>
        <v>0</v>
      </c>
      <c r="F57" t="e">
        <f t="shared" si="10"/>
        <v>#DIV/0!</v>
      </c>
      <c r="G57" t="e">
        <f t="shared" si="11"/>
        <v>#DIV/0!</v>
      </c>
      <c r="H57" t="e">
        <f t="shared" si="12"/>
        <v>#DIV/0!</v>
      </c>
    </row>
    <row r="58" spans="1:8" x14ac:dyDescent="0.2">
      <c r="A58">
        <v>2007</v>
      </c>
      <c r="B58">
        <f t="shared" si="6"/>
        <v>0</v>
      </c>
      <c r="C58">
        <f t="shared" si="7"/>
        <v>0</v>
      </c>
      <c r="D58">
        <f t="shared" si="8"/>
        <v>0</v>
      </c>
      <c r="E58">
        <f t="shared" si="9"/>
        <v>0</v>
      </c>
      <c r="F58" t="e">
        <f t="shared" si="10"/>
        <v>#DIV/0!</v>
      </c>
      <c r="G58" t="e">
        <f t="shared" si="11"/>
        <v>#DIV/0!</v>
      </c>
      <c r="H58" t="e">
        <f t="shared" si="12"/>
        <v>#DIV/0!</v>
      </c>
    </row>
    <row r="59" spans="1:8" x14ac:dyDescent="0.2">
      <c r="A59">
        <v>2008</v>
      </c>
      <c r="B59">
        <f t="shared" si="6"/>
        <v>3</v>
      </c>
      <c r="C59">
        <f t="shared" si="7"/>
        <v>1</v>
      </c>
      <c r="D59">
        <f t="shared" si="8"/>
        <v>5</v>
      </c>
      <c r="E59">
        <f t="shared" si="9"/>
        <v>0</v>
      </c>
      <c r="F59">
        <f t="shared" si="10"/>
        <v>0.33333333333333331</v>
      </c>
      <c r="G59">
        <f t="shared" si="11"/>
        <v>1.6666666666666667</v>
      </c>
      <c r="H59">
        <f t="shared" si="12"/>
        <v>0</v>
      </c>
    </row>
    <row r="60" spans="1:8" x14ac:dyDescent="0.2">
      <c r="A60">
        <v>2009</v>
      </c>
      <c r="B60">
        <f t="shared" si="6"/>
        <v>7</v>
      </c>
      <c r="C60">
        <f t="shared" si="7"/>
        <v>9</v>
      </c>
      <c r="D60">
        <f t="shared" si="8"/>
        <v>11</v>
      </c>
      <c r="E60">
        <f t="shared" si="9"/>
        <v>0</v>
      </c>
      <c r="F60">
        <f t="shared" si="10"/>
        <v>1.2857142857142858</v>
      </c>
      <c r="G60">
        <f t="shared" si="11"/>
        <v>1.5714285714285714</v>
      </c>
      <c r="H60">
        <f t="shared" si="12"/>
        <v>0</v>
      </c>
    </row>
    <row r="61" spans="1:8" x14ac:dyDescent="0.2">
      <c r="A61">
        <v>2010</v>
      </c>
      <c r="B61">
        <f t="shared" si="6"/>
        <v>18</v>
      </c>
      <c r="C61">
        <f t="shared" si="7"/>
        <v>23</v>
      </c>
      <c r="D61">
        <f t="shared" si="8"/>
        <v>5</v>
      </c>
      <c r="E61">
        <f t="shared" si="9"/>
        <v>0</v>
      </c>
      <c r="F61">
        <f t="shared" si="10"/>
        <v>1.2777777777777777</v>
      </c>
      <c r="G61">
        <f t="shared" si="11"/>
        <v>0.27777777777777779</v>
      </c>
      <c r="H61">
        <f t="shared" si="12"/>
        <v>0</v>
      </c>
    </row>
    <row r="62" spans="1:8" x14ac:dyDescent="0.2">
      <c r="A62">
        <v>2011</v>
      </c>
      <c r="B62">
        <f t="shared" si="6"/>
        <v>10</v>
      </c>
      <c r="C62">
        <f t="shared" si="7"/>
        <v>3</v>
      </c>
      <c r="D62">
        <f t="shared" si="8"/>
        <v>11</v>
      </c>
      <c r="E62">
        <f t="shared" si="9"/>
        <v>0</v>
      </c>
      <c r="F62">
        <f t="shared" si="10"/>
        <v>0.3</v>
      </c>
      <c r="G62">
        <f t="shared" si="11"/>
        <v>1.1000000000000001</v>
      </c>
      <c r="H62">
        <f t="shared" si="12"/>
        <v>0</v>
      </c>
    </row>
    <row r="63" spans="1:8" x14ac:dyDescent="0.2">
      <c r="A63">
        <v>2012</v>
      </c>
      <c r="B63">
        <f t="shared" si="6"/>
        <v>9</v>
      </c>
      <c r="C63">
        <f t="shared" si="7"/>
        <v>38</v>
      </c>
      <c r="D63">
        <f t="shared" si="8"/>
        <v>63</v>
      </c>
      <c r="E63">
        <f t="shared" si="9"/>
        <v>0</v>
      </c>
      <c r="F63">
        <f t="shared" si="10"/>
        <v>4.2222222222222223</v>
      </c>
      <c r="G63">
        <f t="shared" si="11"/>
        <v>7</v>
      </c>
      <c r="H63">
        <f t="shared" si="12"/>
        <v>0</v>
      </c>
    </row>
    <row r="65" spans="1:18" x14ac:dyDescent="0.2">
      <c r="A65" t="s">
        <v>139</v>
      </c>
      <c r="F65" t="s">
        <v>117</v>
      </c>
      <c r="K65" t="s">
        <v>140</v>
      </c>
      <c r="P65" t="s">
        <v>117</v>
      </c>
    </row>
    <row r="66" spans="1:18" x14ac:dyDescent="0.2">
      <c r="A66" t="s">
        <v>0</v>
      </c>
      <c r="B66" t="s">
        <v>135</v>
      </c>
      <c r="C66" t="s">
        <v>81</v>
      </c>
      <c r="D66" t="s">
        <v>118</v>
      </c>
      <c r="E66" t="s">
        <v>119</v>
      </c>
      <c r="F66" t="s">
        <v>81</v>
      </c>
      <c r="G66" t="s">
        <v>118</v>
      </c>
      <c r="H66" t="s">
        <v>119</v>
      </c>
      <c r="K66" t="s">
        <v>0</v>
      </c>
      <c r="L66" t="s">
        <v>135</v>
      </c>
      <c r="M66" t="s">
        <v>81</v>
      </c>
      <c r="N66" t="s">
        <v>118</v>
      </c>
      <c r="O66" t="s">
        <v>119</v>
      </c>
      <c r="P66" t="s">
        <v>81</v>
      </c>
      <c r="Q66" t="s">
        <v>118</v>
      </c>
      <c r="R66" t="s">
        <v>119</v>
      </c>
    </row>
    <row r="67" spans="1:18" x14ac:dyDescent="0.2">
      <c r="A67">
        <v>1988</v>
      </c>
      <c r="K67">
        <v>1988</v>
      </c>
    </row>
    <row r="68" spans="1:18" x14ac:dyDescent="0.2">
      <c r="A68">
        <v>1989</v>
      </c>
      <c r="K68">
        <v>1989</v>
      </c>
    </row>
    <row r="69" spans="1:18" x14ac:dyDescent="0.2">
      <c r="A69">
        <v>1990</v>
      </c>
      <c r="K69">
        <v>1990</v>
      </c>
    </row>
    <row r="70" spans="1:18" x14ac:dyDescent="0.2">
      <c r="A70">
        <v>1991</v>
      </c>
      <c r="K70">
        <v>1991</v>
      </c>
    </row>
    <row r="71" spans="1:18" x14ac:dyDescent="0.2">
      <c r="A71">
        <v>1992</v>
      </c>
      <c r="K71">
        <v>1992</v>
      </c>
    </row>
    <row r="72" spans="1:18" x14ac:dyDescent="0.2">
      <c r="A72">
        <v>1993</v>
      </c>
      <c r="K72">
        <v>1993</v>
      </c>
    </row>
    <row r="73" spans="1:18" x14ac:dyDescent="0.2">
      <c r="A73">
        <v>1994</v>
      </c>
      <c r="K73">
        <v>1994</v>
      </c>
    </row>
    <row r="74" spans="1:18" x14ac:dyDescent="0.2">
      <c r="A74">
        <v>1995</v>
      </c>
      <c r="K74">
        <v>1995</v>
      </c>
      <c r="L74">
        <v>38</v>
      </c>
      <c r="M74">
        <v>318</v>
      </c>
      <c r="N74">
        <v>4222</v>
      </c>
      <c r="O74">
        <v>0</v>
      </c>
      <c r="P74">
        <f>M74/L74</f>
        <v>8.3684210526315788</v>
      </c>
      <c r="Q74">
        <f>N74/L74</f>
        <v>111.10526315789474</v>
      </c>
      <c r="R74">
        <f>O74/L74</f>
        <v>0</v>
      </c>
    </row>
    <row r="75" spans="1:18" x14ac:dyDescent="0.2">
      <c r="A75">
        <v>1996</v>
      </c>
      <c r="K75">
        <v>1996</v>
      </c>
      <c r="P75" t="e">
        <f t="shared" ref="P75:P91" si="13">M75/L75</f>
        <v>#DIV/0!</v>
      </c>
      <c r="Q75" t="e">
        <f t="shared" ref="Q75:Q91" si="14">N75/L75</f>
        <v>#DIV/0!</v>
      </c>
      <c r="R75" t="e">
        <f t="shared" ref="R75:R91" si="15">O75/L75</f>
        <v>#DIV/0!</v>
      </c>
    </row>
    <row r="76" spans="1:18" x14ac:dyDescent="0.2">
      <c r="A76">
        <v>1997</v>
      </c>
      <c r="K76">
        <v>1997</v>
      </c>
      <c r="P76" t="e">
        <f t="shared" si="13"/>
        <v>#DIV/0!</v>
      </c>
      <c r="Q76" t="e">
        <f t="shared" si="14"/>
        <v>#DIV/0!</v>
      </c>
      <c r="R76" t="e">
        <f t="shared" si="15"/>
        <v>#DIV/0!</v>
      </c>
    </row>
    <row r="77" spans="1:18" x14ac:dyDescent="0.2">
      <c r="A77">
        <v>1998</v>
      </c>
      <c r="K77">
        <v>1998</v>
      </c>
      <c r="P77" t="e">
        <f t="shared" si="13"/>
        <v>#DIV/0!</v>
      </c>
      <c r="Q77" t="e">
        <f t="shared" si="14"/>
        <v>#DIV/0!</v>
      </c>
      <c r="R77" t="e">
        <f t="shared" si="15"/>
        <v>#DIV/0!</v>
      </c>
    </row>
    <row r="78" spans="1:18" x14ac:dyDescent="0.2">
      <c r="A78">
        <v>1999</v>
      </c>
      <c r="K78">
        <v>1999</v>
      </c>
      <c r="P78" t="e">
        <f t="shared" si="13"/>
        <v>#DIV/0!</v>
      </c>
      <c r="Q78" t="e">
        <f t="shared" si="14"/>
        <v>#DIV/0!</v>
      </c>
      <c r="R78" t="e">
        <f t="shared" si="15"/>
        <v>#DIV/0!</v>
      </c>
    </row>
    <row r="79" spans="1:18" x14ac:dyDescent="0.2">
      <c r="A79">
        <v>2000</v>
      </c>
      <c r="K79">
        <v>2000</v>
      </c>
      <c r="P79" t="e">
        <f t="shared" si="13"/>
        <v>#DIV/0!</v>
      </c>
      <c r="Q79" t="e">
        <f t="shared" si="14"/>
        <v>#DIV/0!</v>
      </c>
      <c r="R79" t="e">
        <f t="shared" si="15"/>
        <v>#DIV/0!</v>
      </c>
    </row>
    <row r="80" spans="1:18" x14ac:dyDescent="0.2">
      <c r="A80">
        <v>2001</v>
      </c>
      <c r="K80">
        <v>2001</v>
      </c>
      <c r="P80" t="e">
        <f t="shared" si="13"/>
        <v>#DIV/0!</v>
      </c>
      <c r="Q80" t="e">
        <f t="shared" si="14"/>
        <v>#DIV/0!</v>
      </c>
      <c r="R80" t="e">
        <f t="shared" si="15"/>
        <v>#DIV/0!</v>
      </c>
    </row>
    <row r="81" spans="1:18" x14ac:dyDescent="0.2">
      <c r="A81">
        <v>2002</v>
      </c>
      <c r="K81">
        <v>2002</v>
      </c>
      <c r="L81">
        <v>34</v>
      </c>
      <c r="M81">
        <v>637</v>
      </c>
      <c r="N81">
        <v>1085</v>
      </c>
      <c r="O81">
        <v>0</v>
      </c>
      <c r="P81">
        <f t="shared" si="13"/>
        <v>18.735294117647058</v>
      </c>
      <c r="Q81">
        <f t="shared" si="14"/>
        <v>31.911764705882351</v>
      </c>
      <c r="R81">
        <f t="shared" si="15"/>
        <v>0</v>
      </c>
    </row>
    <row r="82" spans="1:18" x14ac:dyDescent="0.2">
      <c r="A82">
        <v>2003</v>
      </c>
      <c r="K82">
        <v>2003</v>
      </c>
      <c r="P82" t="e">
        <f t="shared" si="13"/>
        <v>#DIV/0!</v>
      </c>
      <c r="Q82" t="e">
        <f t="shared" si="14"/>
        <v>#DIV/0!</v>
      </c>
      <c r="R82" t="e">
        <f t="shared" si="15"/>
        <v>#DIV/0!</v>
      </c>
    </row>
    <row r="83" spans="1:18" x14ac:dyDescent="0.2">
      <c r="A83">
        <v>2004</v>
      </c>
      <c r="K83">
        <v>2004</v>
      </c>
      <c r="P83" t="e">
        <f t="shared" si="13"/>
        <v>#DIV/0!</v>
      </c>
      <c r="Q83" t="e">
        <f t="shared" si="14"/>
        <v>#DIV/0!</v>
      </c>
      <c r="R83" t="e">
        <f t="shared" si="15"/>
        <v>#DIV/0!</v>
      </c>
    </row>
    <row r="84" spans="1:18" x14ac:dyDescent="0.2">
      <c r="A84">
        <v>2005</v>
      </c>
      <c r="K84">
        <v>2005</v>
      </c>
      <c r="P84" t="e">
        <f t="shared" si="13"/>
        <v>#DIV/0!</v>
      </c>
      <c r="Q84" t="e">
        <f t="shared" si="14"/>
        <v>#DIV/0!</v>
      </c>
      <c r="R84" t="e">
        <f t="shared" si="15"/>
        <v>#DIV/0!</v>
      </c>
    </row>
    <row r="85" spans="1:18" x14ac:dyDescent="0.2">
      <c r="A85">
        <v>2006</v>
      </c>
      <c r="B85">
        <v>13</v>
      </c>
      <c r="C85">
        <v>1</v>
      </c>
      <c r="D85">
        <v>42</v>
      </c>
      <c r="E85">
        <v>0</v>
      </c>
      <c r="F85">
        <f>C85/B85</f>
        <v>7.6923076923076927E-2</v>
      </c>
      <c r="G85">
        <f>D85/B85</f>
        <v>3.2307692307692308</v>
      </c>
      <c r="H85">
        <f>E85/B85</f>
        <v>0</v>
      </c>
      <c r="K85">
        <v>2006</v>
      </c>
      <c r="P85" t="e">
        <f t="shared" si="13"/>
        <v>#DIV/0!</v>
      </c>
      <c r="Q85" t="e">
        <f t="shared" si="14"/>
        <v>#DIV/0!</v>
      </c>
      <c r="R85" t="e">
        <f t="shared" si="15"/>
        <v>#DIV/0!</v>
      </c>
    </row>
    <row r="86" spans="1:18" x14ac:dyDescent="0.2">
      <c r="A86">
        <v>2007</v>
      </c>
      <c r="F86" t="e">
        <f>C86/B86</f>
        <v>#DIV/0!</v>
      </c>
      <c r="G86" t="e">
        <f>D86/B86</f>
        <v>#DIV/0!</v>
      </c>
      <c r="H86" t="e">
        <f>E86/B86</f>
        <v>#DIV/0!</v>
      </c>
      <c r="K86">
        <v>2007</v>
      </c>
      <c r="P86" t="e">
        <f t="shared" si="13"/>
        <v>#DIV/0!</v>
      </c>
      <c r="Q86" t="e">
        <f t="shared" si="14"/>
        <v>#DIV/0!</v>
      </c>
      <c r="R86" t="e">
        <f t="shared" si="15"/>
        <v>#DIV/0!</v>
      </c>
    </row>
    <row r="87" spans="1:18" x14ac:dyDescent="0.2">
      <c r="A87">
        <v>2008</v>
      </c>
      <c r="B87">
        <v>4</v>
      </c>
      <c r="C87">
        <v>0</v>
      </c>
      <c r="D87">
        <v>60</v>
      </c>
      <c r="F87">
        <f>C87/B87</f>
        <v>0</v>
      </c>
      <c r="G87">
        <f>D87/B87</f>
        <v>15</v>
      </c>
      <c r="H87">
        <f>E87/B87</f>
        <v>0</v>
      </c>
      <c r="K87">
        <v>2008</v>
      </c>
      <c r="L87">
        <v>6</v>
      </c>
      <c r="M87">
        <v>17</v>
      </c>
      <c r="N87">
        <v>41</v>
      </c>
      <c r="O87">
        <v>0</v>
      </c>
      <c r="P87">
        <f t="shared" si="13"/>
        <v>2.8333333333333335</v>
      </c>
      <c r="Q87">
        <f t="shared" si="14"/>
        <v>6.833333333333333</v>
      </c>
      <c r="R87">
        <f t="shared" si="15"/>
        <v>0</v>
      </c>
    </row>
    <row r="88" spans="1:18" x14ac:dyDescent="0.2">
      <c r="A88">
        <v>2009</v>
      </c>
      <c r="B88">
        <v>5</v>
      </c>
      <c r="C88">
        <v>6</v>
      </c>
      <c r="D88">
        <v>53</v>
      </c>
      <c r="E88">
        <v>0</v>
      </c>
      <c r="F88">
        <f>C88/B88</f>
        <v>1.2</v>
      </c>
      <c r="G88">
        <f>D88/B88</f>
        <v>10.6</v>
      </c>
      <c r="H88">
        <f>E88/B88</f>
        <v>0</v>
      </c>
      <c r="K88">
        <v>2009</v>
      </c>
      <c r="L88">
        <v>5</v>
      </c>
      <c r="M88">
        <v>28</v>
      </c>
      <c r="N88">
        <v>15</v>
      </c>
      <c r="O88">
        <v>0</v>
      </c>
      <c r="P88">
        <f t="shared" si="13"/>
        <v>5.6</v>
      </c>
      <c r="Q88">
        <f t="shared" si="14"/>
        <v>3</v>
      </c>
      <c r="R88">
        <f t="shared" si="15"/>
        <v>0</v>
      </c>
    </row>
    <row r="89" spans="1:18" x14ac:dyDescent="0.2">
      <c r="A89">
        <v>2010</v>
      </c>
      <c r="B89">
        <v>2</v>
      </c>
      <c r="C89">
        <v>1</v>
      </c>
      <c r="D89">
        <v>12</v>
      </c>
      <c r="E89">
        <v>0</v>
      </c>
      <c r="F89">
        <f>C89/B89</f>
        <v>0.5</v>
      </c>
      <c r="G89">
        <f>D89/B89</f>
        <v>6</v>
      </c>
      <c r="H89">
        <f>E89/B89</f>
        <v>0</v>
      </c>
      <c r="K89">
        <v>2010</v>
      </c>
      <c r="P89" t="e">
        <f t="shared" si="13"/>
        <v>#DIV/0!</v>
      </c>
      <c r="Q89" t="e">
        <f t="shared" si="14"/>
        <v>#DIV/0!</v>
      </c>
      <c r="R89" t="e">
        <f t="shared" si="15"/>
        <v>#DIV/0!</v>
      </c>
    </row>
    <row r="90" spans="1:18" x14ac:dyDescent="0.2">
      <c r="A90">
        <v>2011</v>
      </c>
      <c r="K90">
        <v>2011</v>
      </c>
      <c r="P90" t="e">
        <f t="shared" si="13"/>
        <v>#DIV/0!</v>
      </c>
      <c r="Q90" t="e">
        <f t="shared" si="14"/>
        <v>#DIV/0!</v>
      </c>
      <c r="R90" t="e">
        <f t="shared" si="15"/>
        <v>#DIV/0!</v>
      </c>
    </row>
    <row r="91" spans="1:18" x14ac:dyDescent="0.2">
      <c r="A91">
        <v>2012</v>
      </c>
      <c r="K91">
        <v>2012</v>
      </c>
      <c r="P91" t="e">
        <f t="shared" si="13"/>
        <v>#DIV/0!</v>
      </c>
      <c r="Q91" t="e">
        <f t="shared" si="14"/>
        <v>#DIV/0!</v>
      </c>
      <c r="R91" t="e">
        <f t="shared" si="15"/>
        <v>#DIV/0!</v>
      </c>
    </row>
    <row r="115" spans="1:8" x14ac:dyDescent="0.2">
      <c r="A115" t="s">
        <v>141</v>
      </c>
      <c r="F115" t="s">
        <v>117</v>
      </c>
    </row>
    <row r="116" spans="1:8" x14ac:dyDescent="0.2">
      <c r="A116" t="s">
        <v>0</v>
      </c>
      <c r="B116" t="s">
        <v>135</v>
      </c>
      <c r="C116" t="s">
        <v>81</v>
      </c>
      <c r="D116" t="s">
        <v>118</v>
      </c>
      <c r="E116" t="s">
        <v>119</v>
      </c>
      <c r="F116" t="s">
        <v>81</v>
      </c>
      <c r="G116" t="s">
        <v>118</v>
      </c>
      <c r="H116" t="s">
        <v>119</v>
      </c>
    </row>
    <row r="117" spans="1:8" x14ac:dyDescent="0.2">
      <c r="A117">
        <v>1988</v>
      </c>
      <c r="B117">
        <f>SUM(B67,L67)</f>
        <v>0</v>
      </c>
      <c r="C117">
        <f>SUM(C67,M67)</f>
        <v>0</v>
      </c>
      <c r="D117">
        <f>SUM(D67,N67)</f>
        <v>0</v>
      </c>
      <c r="E117">
        <f>SUM(E67,O67)</f>
        <v>0</v>
      </c>
      <c r="F117" t="e">
        <f>C117/B117</f>
        <v>#DIV/0!</v>
      </c>
      <c r="G117" t="e">
        <f>D117/B117</f>
        <v>#DIV/0!</v>
      </c>
      <c r="H117" t="e">
        <f>E117/B117</f>
        <v>#DIV/0!</v>
      </c>
    </row>
    <row r="118" spans="1:8" x14ac:dyDescent="0.2">
      <c r="A118">
        <v>1989</v>
      </c>
      <c r="B118">
        <f t="shared" ref="B118:B141" si="16">SUM(B68,L68)</f>
        <v>0</v>
      </c>
      <c r="C118">
        <f t="shared" ref="C118:C141" si="17">SUM(C68,M68)</f>
        <v>0</v>
      </c>
      <c r="D118">
        <f t="shared" ref="D118:D141" si="18">SUM(D68,N68)</f>
        <v>0</v>
      </c>
      <c r="E118">
        <f t="shared" ref="E118:E141" si="19">SUM(E68,O68)</f>
        <v>0</v>
      </c>
      <c r="F118" t="e">
        <f t="shared" ref="F118:F141" si="20">C118/B118</f>
        <v>#DIV/0!</v>
      </c>
      <c r="G118" t="e">
        <f t="shared" ref="G118:G141" si="21">D118/B118</f>
        <v>#DIV/0!</v>
      </c>
      <c r="H118" t="e">
        <f t="shared" ref="H118:H141" si="22">E118/B118</f>
        <v>#DIV/0!</v>
      </c>
    </row>
    <row r="119" spans="1:8" x14ac:dyDescent="0.2">
      <c r="A119">
        <v>1990</v>
      </c>
      <c r="B119">
        <f t="shared" si="16"/>
        <v>0</v>
      </c>
      <c r="C119">
        <f t="shared" si="17"/>
        <v>0</v>
      </c>
      <c r="D119">
        <f t="shared" si="18"/>
        <v>0</v>
      </c>
      <c r="E119">
        <f t="shared" si="19"/>
        <v>0</v>
      </c>
      <c r="F119" t="e">
        <f t="shared" si="20"/>
        <v>#DIV/0!</v>
      </c>
      <c r="G119" t="e">
        <f t="shared" si="21"/>
        <v>#DIV/0!</v>
      </c>
      <c r="H119" t="e">
        <f t="shared" si="22"/>
        <v>#DIV/0!</v>
      </c>
    </row>
    <row r="120" spans="1:8" x14ac:dyDescent="0.2">
      <c r="A120">
        <v>1991</v>
      </c>
      <c r="B120">
        <f t="shared" si="16"/>
        <v>0</v>
      </c>
      <c r="C120">
        <f t="shared" si="17"/>
        <v>0</v>
      </c>
      <c r="D120">
        <f t="shared" si="18"/>
        <v>0</v>
      </c>
      <c r="E120">
        <f t="shared" si="19"/>
        <v>0</v>
      </c>
      <c r="F120" t="e">
        <f t="shared" si="20"/>
        <v>#DIV/0!</v>
      </c>
      <c r="G120" t="e">
        <f t="shared" si="21"/>
        <v>#DIV/0!</v>
      </c>
      <c r="H120" t="e">
        <f t="shared" si="22"/>
        <v>#DIV/0!</v>
      </c>
    </row>
    <row r="121" spans="1:8" x14ac:dyDescent="0.2">
      <c r="A121">
        <v>1992</v>
      </c>
      <c r="B121">
        <f t="shared" si="16"/>
        <v>0</v>
      </c>
      <c r="C121">
        <f t="shared" si="17"/>
        <v>0</v>
      </c>
      <c r="D121">
        <f t="shared" si="18"/>
        <v>0</v>
      </c>
      <c r="E121">
        <f t="shared" si="19"/>
        <v>0</v>
      </c>
      <c r="F121" t="e">
        <f t="shared" si="20"/>
        <v>#DIV/0!</v>
      </c>
      <c r="G121" t="e">
        <f t="shared" si="21"/>
        <v>#DIV/0!</v>
      </c>
      <c r="H121" t="e">
        <f t="shared" si="22"/>
        <v>#DIV/0!</v>
      </c>
    </row>
    <row r="122" spans="1:8" x14ac:dyDescent="0.2">
      <c r="A122">
        <v>1993</v>
      </c>
      <c r="B122">
        <f t="shared" si="16"/>
        <v>0</v>
      </c>
      <c r="C122">
        <f t="shared" si="17"/>
        <v>0</v>
      </c>
      <c r="D122">
        <f t="shared" si="18"/>
        <v>0</v>
      </c>
      <c r="E122">
        <f t="shared" si="19"/>
        <v>0</v>
      </c>
      <c r="F122" t="e">
        <f t="shared" si="20"/>
        <v>#DIV/0!</v>
      </c>
      <c r="G122" t="e">
        <f t="shared" si="21"/>
        <v>#DIV/0!</v>
      </c>
      <c r="H122" t="e">
        <f t="shared" si="22"/>
        <v>#DIV/0!</v>
      </c>
    </row>
    <row r="123" spans="1:8" x14ac:dyDescent="0.2">
      <c r="A123">
        <v>1994</v>
      </c>
      <c r="B123">
        <f t="shared" si="16"/>
        <v>0</v>
      </c>
      <c r="C123">
        <f t="shared" si="17"/>
        <v>0</v>
      </c>
      <c r="D123">
        <f t="shared" si="18"/>
        <v>0</v>
      </c>
      <c r="E123">
        <f t="shared" si="19"/>
        <v>0</v>
      </c>
      <c r="F123" t="e">
        <f t="shared" si="20"/>
        <v>#DIV/0!</v>
      </c>
      <c r="G123" t="e">
        <f t="shared" si="21"/>
        <v>#DIV/0!</v>
      </c>
      <c r="H123" t="e">
        <f t="shared" si="22"/>
        <v>#DIV/0!</v>
      </c>
    </row>
    <row r="124" spans="1:8" x14ac:dyDescent="0.2">
      <c r="A124">
        <v>1995</v>
      </c>
      <c r="B124">
        <f t="shared" si="16"/>
        <v>38</v>
      </c>
      <c r="C124">
        <f t="shared" si="17"/>
        <v>318</v>
      </c>
      <c r="D124">
        <f t="shared" si="18"/>
        <v>4222</v>
      </c>
      <c r="E124">
        <f t="shared" si="19"/>
        <v>0</v>
      </c>
      <c r="F124">
        <f t="shared" si="20"/>
        <v>8.3684210526315788</v>
      </c>
      <c r="G124">
        <f t="shared" si="21"/>
        <v>111.10526315789474</v>
      </c>
      <c r="H124">
        <f t="shared" si="22"/>
        <v>0</v>
      </c>
    </row>
    <row r="125" spans="1:8" x14ac:dyDescent="0.2">
      <c r="A125">
        <v>1996</v>
      </c>
      <c r="B125">
        <f t="shared" si="16"/>
        <v>0</v>
      </c>
      <c r="C125">
        <f t="shared" si="17"/>
        <v>0</v>
      </c>
      <c r="D125">
        <f t="shared" si="18"/>
        <v>0</v>
      </c>
      <c r="E125">
        <f t="shared" si="19"/>
        <v>0</v>
      </c>
      <c r="F125" t="e">
        <f t="shared" si="20"/>
        <v>#DIV/0!</v>
      </c>
      <c r="G125" t="e">
        <f t="shared" si="21"/>
        <v>#DIV/0!</v>
      </c>
      <c r="H125" t="e">
        <f t="shared" si="22"/>
        <v>#DIV/0!</v>
      </c>
    </row>
    <row r="126" spans="1:8" x14ac:dyDescent="0.2">
      <c r="A126">
        <v>1997</v>
      </c>
      <c r="B126">
        <f t="shared" si="16"/>
        <v>0</v>
      </c>
      <c r="C126">
        <f t="shared" si="17"/>
        <v>0</v>
      </c>
      <c r="D126">
        <f t="shared" si="18"/>
        <v>0</v>
      </c>
      <c r="E126">
        <f t="shared" si="19"/>
        <v>0</v>
      </c>
      <c r="F126" t="e">
        <f t="shared" si="20"/>
        <v>#DIV/0!</v>
      </c>
      <c r="G126" t="e">
        <f t="shared" si="21"/>
        <v>#DIV/0!</v>
      </c>
      <c r="H126" t="e">
        <f t="shared" si="22"/>
        <v>#DIV/0!</v>
      </c>
    </row>
    <row r="127" spans="1:8" x14ac:dyDescent="0.2">
      <c r="A127">
        <v>1998</v>
      </c>
      <c r="B127">
        <f t="shared" si="16"/>
        <v>0</v>
      </c>
      <c r="C127">
        <f t="shared" si="17"/>
        <v>0</v>
      </c>
      <c r="D127">
        <f t="shared" si="18"/>
        <v>0</v>
      </c>
      <c r="E127">
        <f t="shared" si="19"/>
        <v>0</v>
      </c>
      <c r="F127" t="e">
        <f t="shared" si="20"/>
        <v>#DIV/0!</v>
      </c>
      <c r="G127" t="e">
        <f t="shared" si="21"/>
        <v>#DIV/0!</v>
      </c>
      <c r="H127" t="e">
        <f t="shared" si="22"/>
        <v>#DIV/0!</v>
      </c>
    </row>
    <row r="128" spans="1:8" x14ac:dyDescent="0.2">
      <c r="A128">
        <v>1999</v>
      </c>
      <c r="B128">
        <f t="shared" si="16"/>
        <v>0</v>
      </c>
      <c r="C128">
        <f t="shared" si="17"/>
        <v>0</v>
      </c>
      <c r="D128">
        <f t="shared" si="18"/>
        <v>0</v>
      </c>
      <c r="E128">
        <f t="shared" si="19"/>
        <v>0</v>
      </c>
      <c r="F128" t="e">
        <f t="shared" si="20"/>
        <v>#DIV/0!</v>
      </c>
      <c r="G128" t="e">
        <f t="shared" si="21"/>
        <v>#DIV/0!</v>
      </c>
      <c r="H128" t="e">
        <f t="shared" si="22"/>
        <v>#DIV/0!</v>
      </c>
    </row>
    <row r="129" spans="1:8" x14ac:dyDescent="0.2">
      <c r="A129">
        <v>2000</v>
      </c>
      <c r="B129">
        <f t="shared" si="16"/>
        <v>0</v>
      </c>
      <c r="C129">
        <f t="shared" si="17"/>
        <v>0</v>
      </c>
      <c r="D129">
        <f t="shared" si="18"/>
        <v>0</v>
      </c>
      <c r="E129">
        <f t="shared" si="19"/>
        <v>0</v>
      </c>
      <c r="F129" t="e">
        <f t="shared" si="20"/>
        <v>#DIV/0!</v>
      </c>
      <c r="G129" t="e">
        <f t="shared" si="21"/>
        <v>#DIV/0!</v>
      </c>
      <c r="H129" t="e">
        <f t="shared" si="22"/>
        <v>#DIV/0!</v>
      </c>
    </row>
    <row r="130" spans="1:8" x14ac:dyDescent="0.2">
      <c r="A130">
        <v>2001</v>
      </c>
      <c r="B130">
        <f t="shared" si="16"/>
        <v>0</v>
      </c>
      <c r="C130">
        <f t="shared" si="17"/>
        <v>0</v>
      </c>
      <c r="D130">
        <f t="shared" si="18"/>
        <v>0</v>
      </c>
      <c r="E130">
        <f t="shared" si="19"/>
        <v>0</v>
      </c>
      <c r="F130" t="e">
        <f t="shared" si="20"/>
        <v>#DIV/0!</v>
      </c>
      <c r="G130" t="e">
        <f t="shared" si="21"/>
        <v>#DIV/0!</v>
      </c>
      <c r="H130" t="e">
        <f t="shared" si="22"/>
        <v>#DIV/0!</v>
      </c>
    </row>
    <row r="131" spans="1:8" x14ac:dyDescent="0.2">
      <c r="A131">
        <v>2002</v>
      </c>
      <c r="B131">
        <f t="shared" si="16"/>
        <v>34</v>
      </c>
      <c r="C131">
        <f t="shared" si="17"/>
        <v>637</v>
      </c>
      <c r="D131">
        <f t="shared" si="18"/>
        <v>1085</v>
      </c>
      <c r="E131">
        <f t="shared" si="19"/>
        <v>0</v>
      </c>
      <c r="F131">
        <f t="shared" si="20"/>
        <v>18.735294117647058</v>
      </c>
      <c r="G131">
        <f t="shared" si="21"/>
        <v>31.911764705882351</v>
      </c>
      <c r="H131">
        <f t="shared" si="22"/>
        <v>0</v>
      </c>
    </row>
    <row r="132" spans="1:8" x14ac:dyDescent="0.2">
      <c r="A132">
        <v>2003</v>
      </c>
      <c r="B132">
        <f t="shared" si="16"/>
        <v>0</v>
      </c>
      <c r="C132">
        <f t="shared" si="17"/>
        <v>0</v>
      </c>
      <c r="D132">
        <f t="shared" si="18"/>
        <v>0</v>
      </c>
      <c r="E132">
        <f t="shared" si="19"/>
        <v>0</v>
      </c>
      <c r="F132" t="e">
        <f t="shared" si="20"/>
        <v>#DIV/0!</v>
      </c>
      <c r="G132" t="e">
        <f t="shared" si="21"/>
        <v>#DIV/0!</v>
      </c>
      <c r="H132" t="e">
        <f t="shared" si="22"/>
        <v>#DIV/0!</v>
      </c>
    </row>
    <row r="133" spans="1:8" x14ac:dyDescent="0.2">
      <c r="A133">
        <v>2004</v>
      </c>
      <c r="B133">
        <f t="shared" si="16"/>
        <v>0</v>
      </c>
      <c r="C133">
        <f t="shared" si="17"/>
        <v>0</v>
      </c>
      <c r="D133">
        <f t="shared" si="18"/>
        <v>0</v>
      </c>
      <c r="E133">
        <f t="shared" si="19"/>
        <v>0</v>
      </c>
      <c r="F133" t="e">
        <f t="shared" si="20"/>
        <v>#DIV/0!</v>
      </c>
      <c r="G133" t="e">
        <f t="shared" si="21"/>
        <v>#DIV/0!</v>
      </c>
      <c r="H133" t="e">
        <f t="shared" si="22"/>
        <v>#DIV/0!</v>
      </c>
    </row>
    <row r="134" spans="1:8" x14ac:dyDescent="0.2">
      <c r="A134">
        <v>2005</v>
      </c>
      <c r="B134">
        <f t="shared" si="16"/>
        <v>0</v>
      </c>
      <c r="C134">
        <f t="shared" si="17"/>
        <v>0</v>
      </c>
      <c r="D134">
        <f t="shared" si="18"/>
        <v>0</v>
      </c>
      <c r="E134">
        <f t="shared" si="19"/>
        <v>0</v>
      </c>
      <c r="F134" t="e">
        <f t="shared" si="20"/>
        <v>#DIV/0!</v>
      </c>
      <c r="G134" t="e">
        <f t="shared" si="21"/>
        <v>#DIV/0!</v>
      </c>
      <c r="H134" t="e">
        <f t="shared" si="22"/>
        <v>#DIV/0!</v>
      </c>
    </row>
    <row r="135" spans="1:8" x14ac:dyDescent="0.2">
      <c r="A135">
        <v>2006</v>
      </c>
      <c r="B135">
        <f t="shared" si="16"/>
        <v>13</v>
      </c>
      <c r="C135">
        <f t="shared" si="17"/>
        <v>1</v>
      </c>
      <c r="D135">
        <f t="shared" si="18"/>
        <v>42</v>
      </c>
      <c r="E135">
        <f t="shared" si="19"/>
        <v>0</v>
      </c>
      <c r="F135">
        <f t="shared" si="20"/>
        <v>7.6923076923076927E-2</v>
      </c>
      <c r="G135">
        <f t="shared" si="21"/>
        <v>3.2307692307692308</v>
      </c>
      <c r="H135">
        <f t="shared" si="22"/>
        <v>0</v>
      </c>
    </row>
    <row r="136" spans="1:8" x14ac:dyDescent="0.2">
      <c r="A136">
        <v>2007</v>
      </c>
      <c r="B136">
        <f t="shared" si="16"/>
        <v>0</v>
      </c>
      <c r="C136">
        <f t="shared" si="17"/>
        <v>0</v>
      </c>
      <c r="D136">
        <f t="shared" si="18"/>
        <v>0</v>
      </c>
      <c r="E136">
        <f t="shared" si="19"/>
        <v>0</v>
      </c>
      <c r="F136" t="e">
        <f t="shared" si="20"/>
        <v>#DIV/0!</v>
      </c>
      <c r="G136" t="e">
        <f t="shared" si="21"/>
        <v>#DIV/0!</v>
      </c>
      <c r="H136" t="e">
        <f t="shared" si="22"/>
        <v>#DIV/0!</v>
      </c>
    </row>
    <row r="137" spans="1:8" x14ac:dyDescent="0.2">
      <c r="A137">
        <v>2008</v>
      </c>
      <c r="B137">
        <f t="shared" si="16"/>
        <v>10</v>
      </c>
      <c r="C137">
        <f t="shared" si="17"/>
        <v>17</v>
      </c>
      <c r="D137">
        <f t="shared" si="18"/>
        <v>101</v>
      </c>
      <c r="E137">
        <f t="shared" si="19"/>
        <v>0</v>
      </c>
      <c r="F137">
        <f t="shared" si="20"/>
        <v>1.7</v>
      </c>
      <c r="G137">
        <f t="shared" si="21"/>
        <v>10.1</v>
      </c>
      <c r="H137">
        <f t="shared" si="22"/>
        <v>0</v>
      </c>
    </row>
    <row r="138" spans="1:8" x14ac:dyDescent="0.2">
      <c r="A138">
        <v>2009</v>
      </c>
      <c r="B138">
        <f t="shared" si="16"/>
        <v>10</v>
      </c>
      <c r="C138">
        <f t="shared" si="17"/>
        <v>34</v>
      </c>
      <c r="D138">
        <f t="shared" si="18"/>
        <v>68</v>
      </c>
      <c r="E138">
        <f t="shared" si="19"/>
        <v>0</v>
      </c>
      <c r="F138">
        <f t="shared" si="20"/>
        <v>3.4</v>
      </c>
      <c r="G138">
        <f t="shared" si="21"/>
        <v>6.8</v>
      </c>
      <c r="H138">
        <f t="shared" si="22"/>
        <v>0</v>
      </c>
    </row>
    <row r="139" spans="1:8" x14ac:dyDescent="0.2">
      <c r="A139">
        <v>2010</v>
      </c>
      <c r="B139">
        <f t="shared" si="16"/>
        <v>2</v>
      </c>
      <c r="C139">
        <f t="shared" si="17"/>
        <v>1</v>
      </c>
      <c r="D139">
        <f t="shared" si="18"/>
        <v>12</v>
      </c>
      <c r="E139">
        <f t="shared" si="19"/>
        <v>0</v>
      </c>
      <c r="F139">
        <f t="shared" si="20"/>
        <v>0.5</v>
      </c>
      <c r="G139">
        <f t="shared" si="21"/>
        <v>6</v>
      </c>
      <c r="H139">
        <f t="shared" si="22"/>
        <v>0</v>
      </c>
    </row>
    <row r="140" spans="1:8" x14ac:dyDescent="0.2">
      <c r="A140">
        <v>2011</v>
      </c>
      <c r="B140">
        <f t="shared" si="16"/>
        <v>0</v>
      </c>
      <c r="C140">
        <f t="shared" si="17"/>
        <v>0</v>
      </c>
      <c r="D140">
        <f t="shared" si="18"/>
        <v>0</v>
      </c>
      <c r="E140">
        <f t="shared" si="19"/>
        <v>0</v>
      </c>
      <c r="F140" t="e">
        <f t="shared" si="20"/>
        <v>#DIV/0!</v>
      </c>
      <c r="G140" t="e">
        <f t="shared" si="21"/>
        <v>#DIV/0!</v>
      </c>
      <c r="H140" t="e">
        <f t="shared" si="22"/>
        <v>#DIV/0!</v>
      </c>
    </row>
    <row r="141" spans="1:8" x14ac:dyDescent="0.2">
      <c r="A141">
        <v>2012</v>
      </c>
      <c r="B141">
        <f t="shared" si="16"/>
        <v>0</v>
      </c>
      <c r="C141">
        <f t="shared" si="17"/>
        <v>0</v>
      </c>
      <c r="D141">
        <f t="shared" si="18"/>
        <v>0</v>
      </c>
      <c r="E141">
        <f t="shared" si="19"/>
        <v>0</v>
      </c>
      <c r="F141" t="e">
        <f t="shared" si="20"/>
        <v>#DIV/0!</v>
      </c>
      <c r="G141" t="e">
        <f t="shared" si="21"/>
        <v>#DIV/0!</v>
      </c>
      <c r="H141" t="e">
        <f t="shared" si="22"/>
        <v>#DIV/0!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workbookViewId="0">
      <selection activeCell="L10" sqref="L10"/>
    </sheetView>
  </sheetViews>
  <sheetFormatPr defaultRowHeight="12.75" x14ac:dyDescent="0.2"/>
  <sheetData>
    <row r="2" spans="1:5" x14ac:dyDescent="0.2">
      <c r="B2" t="s">
        <v>145</v>
      </c>
      <c r="C2" t="s">
        <v>151</v>
      </c>
      <c r="D2" t="s">
        <v>150</v>
      </c>
      <c r="E2" t="s">
        <v>152</v>
      </c>
    </row>
    <row r="3" spans="1:5" x14ac:dyDescent="0.2">
      <c r="A3">
        <v>1987</v>
      </c>
      <c r="C3">
        <v>169</v>
      </c>
      <c r="D3">
        <v>3</v>
      </c>
    </row>
    <row r="4" spans="1:5" x14ac:dyDescent="0.2">
      <c r="A4">
        <v>1988</v>
      </c>
      <c r="C4">
        <v>262</v>
      </c>
    </row>
    <row r="5" spans="1:5" x14ac:dyDescent="0.2">
      <c r="A5">
        <v>1989</v>
      </c>
      <c r="B5">
        <v>2</v>
      </c>
      <c r="C5">
        <v>211</v>
      </c>
      <c r="D5">
        <v>6</v>
      </c>
    </row>
    <row r="6" spans="1:5" x14ac:dyDescent="0.2">
      <c r="A6">
        <v>1990</v>
      </c>
      <c r="B6">
        <v>52</v>
      </c>
      <c r="C6">
        <v>191</v>
      </c>
      <c r="D6">
        <v>6</v>
      </c>
    </row>
    <row r="7" spans="1:5" x14ac:dyDescent="0.2">
      <c r="A7">
        <v>1991</v>
      </c>
      <c r="B7">
        <v>22</v>
      </c>
      <c r="C7">
        <v>329</v>
      </c>
      <c r="D7">
        <v>11</v>
      </c>
    </row>
    <row r="8" spans="1:5" x14ac:dyDescent="0.2">
      <c r="A8">
        <v>1992</v>
      </c>
      <c r="B8">
        <v>10</v>
      </c>
      <c r="C8">
        <v>112</v>
      </c>
      <c r="D8">
        <v>4</v>
      </c>
    </row>
    <row r="9" spans="1:5" x14ac:dyDescent="0.2">
      <c r="A9">
        <v>1993</v>
      </c>
      <c r="B9">
        <v>3</v>
      </c>
      <c r="C9">
        <v>102</v>
      </c>
    </row>
    <row r="10" spans="1:5" x14ac:dyDescent="0.2">
      <c r="A10">
        <v>1994</v>
      </c>
      <c r="B10">
        <v>1</v>
      </c>
      <c r="C10">
        <v>30</v>
      </c>
    </row>
    <row r="11" spans="1:5" x14ac:dyDescent="0.2">
      <c r="A11">
        <v>1995</v>
      </c>
      <c r="B11">
        <v>4</v>
      </c>
      <c r="C11">
        <v>18</v>
      </c>
    </row>
    <row r="12" spans="1:5" x14ac:dyDescent="0.2">
      <c r="A12">
        <v>2012</v>
      </c>
      <c r="C12">
        <v>207</v>
      </c>
      <c r="E12">
        <v>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topLeftCell="A10" workbookViewId="0">
      <selection activeCell="C2" sqref="C2"/>
    </sheetView>
  </sheetViews>
  <sheetFormatPr defaultRowHeight="12.75" x14ac:dyDescent="0.2"/>
  <sheetData>
    <row r="2" spans="1:4" x14ac:dyDescent="0.2">
      <c r="B2" t="s">
        <v>145</v>
      </c>
      <c r="C2" t="s">
        <v>151</v>
      </c>
      <c r="D2" t="s">
        <v>150</v>
      </c>
    </row>
    <row r="3" spans="1:4" x14ac:dyDescent="0.2">
      <c r="A3">
        <v>1991</v>
      </c>
      <c r="B3">
        <v>9</v>
      </c>
      <c r="C3">
        <v>11</v>
      </c>
    </row>
    <row r="4" spans="1:4" x14ac:dyDescent="0.2">
      <c r="A4">
        <v>1992</v>
      </c>
      <c r="B4">
        <v>101</v>
      </c>
      <c r="C4">
        <v>38</v>
      </c>
      <c r="D4">
        <v>2</v>
      </c>
    </row>
    <row r="5" spans="1:4" x14ac:dyDescent="0.2">
      <c r="A5">
        <v>1993</v>
      </c>
      <c r="B5">
        <v>44</v>
      </c>
      <c r="C5">
        <v>25</v>
      </c>
      <c r="D5">
        <v>3</v>
      </c>
    </row>
    <row r="6" spans="1:4" x14ac:dyDescent="0.2">
      <c r="A6">
        <v>1994</v>
      </c>
      <c r="B6">
        <v>10</v>
      </c>
      <c r="C6">
        <v>27</v>
      </c>
      <c r="D6">
        <v>22</v>
      </c>
    </row>
    <row r="7" spans="1:4" x14ac:dyDescent="0.2">
      <c r="A7">
        <v>1995</v>
      </c>
      <c r="B7">
        <v>5</v>
      </c>
      <c r="C7">
        <v>39</v>
      </c>
      <c r="D7">
        <v>2</v>
      </c>
    </row>
    <row r="8" spans="1:4" x14ac:dyDescent="0.2">
      <c r="A8">
        <v>1996</v>
      </c>
      <c r="B8">
        <v>6</v>
      </c>
      <c r="C8">
        <v>26</v>
      </c>
      <c r="D8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opLeftCell="A10" workbookViewId="0">
      <selection activeCell="O19" sqref="O19"/>
    </sheetView>
  </sheetViews>
  <sheetFormatPr defaultRowHeight="12.75" x14ac:dyDescent="0.2"/>
  <sheetData>
    <row r="2" spans="1:4" x14ac:dyDescent="0.2">
      <c r="B2" t="s">
        <v>145</v>
      </c>
      <c r="C2" t="s">
        <v>151</v>
      </c>
      <c r="D2" t="s">
        <v>150</v>
      </c>
    </row>
    <row r="3" spans="1:4" x14ac:dyDescent="0.2">
      <c r="A3">
        <v>1987</v>
      </c>
      <c r="C3">
        <v>16</v>
      </c>
    </row>
    <row r="4" spans="1:4" x14ac:dyDescent="0.2">
      <c r="A4">
        <v>1988</v>
      </c>
      <c r="C4">
        <v>9</v>
      </c>
    </row>
    <row r="5" spans="1:4" x14ac:dyDescent="0.2">
      <c r="A5">
        <v>1989</v>
      </c>
      <c r="C5">
        <v>1</v>
      </c>
    </row>
    <row r="6" spans="1:4" x14ac:dyDescent="0.2">
      <c r="A6">
        <v>1990</v>
      </c>
      <c r="C6">
        <v>20</v>
      </c>
    </row>
    <row r="7" spans="1:4" x14ac:dyDescent="0.2">
      <c r="A7">
        <v>1991</v>
      </c>
      <c r="B7">
        <v>5</v>
      </c>
      <c r="C7">
        <v>12</v>
      </c>
    </row>
    <row r="8" spans="1:4" x14ac:dyDescent="0.2">
      <c r="A8">
        <v>1992</v>
      </c>
      <c r="B8">
        <v>7</v>
      </c>
      <c r="C8">
        <v>28</v>
      </c>
      <c r="D8">
        <v>3</v>
      </c>
    </row>
    <row r="9" spans="1:4" x14ac:dyDescent="0.2">
      <c r="A9">
        <v>1993</v>
      </c>
      <c r="B9">
        <v>4</v>
      </c>
      <c r="C9">
        <v>24</v>
      </c>
      <c r="D9">
        <v>5</v>
      </c>
    </row>
    <row r="10" spans="1:4" x14ac:dyDescent="0.2">
      <c r="A10">
        <v>1994</v>
      </c>
      <c r="C10">
        <v>7</v>
      </c>
      <c r="D10">
        <v>1</v>
      </c>
    </row>
    <row r="11" spans="1:4" x14ac:dyDescent="0.2">
      <c r="A11">
        <v>1995</v>
      </c>
      <c r="C11">
        <v>24</v>
      </c>
    </row>
    <row r="12" spans="1:4" x14ac:dyDescent="0.2">
      <c r="A12">
        <v>1996</v>
      </c>
      <c r="C12">
        <v>9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8"/>
  <sheetViews>
    <sheetView topLeftCell="A7" workbookViewId="0">
      <selection activeCell="P41" sqref="P41"/>
    </sheetView>
  </sheetViews>
  <sheetFormatPr defaultRowHeight="12.75" x14ac:dyDescent="0.2"/>
  <sheetData>
    <row r="2" spans="1:11" x14ac:dyDescent="0.2">
      <c r="A2" s="72" t="s">
        <v>3</v>
      </c>
      <c r="B2" s="72" t="s">
        <v>146</v>
      </c>
      <c r="C2" t="s">
        <v>147</v>
      </c>
      <c r="D2" t="s">
        <v>148</v>
      </c>
      <c r="E2" t="s">
        <v>149</v>
      </c>
      <c r="I2" s="74"/>
      <c r="J2" s="74"/>
      <c r="K2" s="74"/>
    </row>
    <row r="3" spans="1:11" x14ac:dyDescent="0.2">
      <c r="A3" s="73">
        <v>1967</v>
      </c>
      <c r="B3" s="73">
        <v>33460</v>
      </c>
      <c r="I3" s="75"/>
      <c r="J3" s="76"/>
    </row>
    <row r="4" spans="1:11" x14ac:dyDescent="0.2">
      <c r="A4" s="73">
        <v>1968</v>
      </c>
      <c r="B4" s="73">
        <v>50000</v>
      </c>
      <c r="I4" s="75"/>
      <c r="J4" s="76"/>
    </row>
    <row r="5" spans="1:11" x14ac:dyDescent="0.2">
      <c r="A5" s="73">
        <v>1969</v>
      </c>
      <c r="B5" s="73">
        <v>50000</v>
      </c>
      <c r="I5" s="75"/>
      <c r="J5" s="76"/>
    </row>
    <row r="6" spans="1:11" x14ac:dyDescent="0.2">
      <c r="A6" s="73">
        <v>1970</v>
      </c>
      <c r="B6" s="73">
        <v>150000</v>
      </c>
      <c r="I6" s="75"/>
      <c r="J6" s="76"/>
    </row>
    <row r="7" spans="1:11" x14ac:dyDescent="0.2">
      <c r="A7" s="73">
        <v>1971</v>
      </c>
      <c r="B7" s="73">
        <v>252000</v>
      </c>
      <c r="I7" s="75"/>
      <c r="J7" s="76"/>
    </row>
    <row r="8" spans="1:11" x14ac:dyDescent="0.2">
      <c r="A8" s="73">
        <v>1972</v>
      </c>
      <c r="B8" s="73">
        <v>471688</v>
      </c>
      <c r="I8" s="75"/>
      <c r="J8" s="76"/>
    </row>
    <row r="9" spans="1:11" x14ac:dyDescent="0.2">
      <c r="A9" s="73">
        <v>1973</v>
      </c>
      <c r="B9" s="73">
        <v>508647</v>
      </c>
      <c r="I9" s="75"/>
      <c r="J9" s="76"/>
    </row>
    <row r="10" spans="1:11" x14ac:dyDescent="0.2">
      <c r="A10" s="73">
        <v>1974</v>
      </c>
      <c r="B10" s="73">
        <v>295288</v>
      </c>
      <c r="D10" s="75">
        <v>227704</v>
      </c>
      <c r="I10" s="75"/>
      <c r="J10" s="76"/>
    </row>
    <row r="11" spans="1:11" x14ac:dyDescent="0.2">
      <c r="A11" s="73">
        <v>1975</v>
      </c>
      <c r="B11" s="73">
        <v>252762</v>
      </c>
      <c r="D11" s="75">
        <v>291164</v>
      </c>
      <c r="I11" s="75"/>
      <c r="J11" s="76"/>
    </row>
    <row r="12" spans="1:11" x14ac:dyDescent="0.2">
      <c r="A12" s="73">
        <v>1976</v>
      </c>
      <c r="B12" s="73">
        <v>201355</v>
      </c>
      <c r="D12" s="75">
        <v>102909</v>
      </c>
      <c r="I12" s="75"/>
      <c r="J12" s="76"/>
    </row>
    <row r="13" spans="1:11" x14ac:dyDescent="0.2">
      <c r="A13" s="73">
        <v>1977</v>
      </c>
      <c r="B13" s="73">
        <v>115586</v>
      </c>
      <c r="C13" s="75">
        <v>35000</v>
      </c>
      <c r="D13" s="75">
        <v>277854</v>
      </c>
      <c r="I13" s="75"/>
      <c r="J13" s="76"/>
      <c r="K13" s="77"/>
    </row>
    <row r="14" spans="1:11" x14ac:dyDescent="0.2">
      <c r="A14" s="73">
        <v>1978</v>
      </c>
      <c r="B14" s="73">
        <v>150000</v>
      </c>
      <c r="C14" s="75">
        <v>50000</v>
      </c>
      <c r="D14" s="75">
        <v>340574</v>
      </c>
      <c r="I14" s="75"/>
      <c r="J14" s="76"/>
    </row>
    <row r="15" spans="1:11" x14ac:dyDescent="0.2">
      <c r="A15" s="73">
        <v>1979</v>
      </c>
      <c r="B15" s="73">
        <v>100000</v>
      </c>
      <c r="C15" s="75">
        <v>60000</v>
      </c>
      <c r="D15" s="75">
        <v>392512</v>
      </c>
      <c r="I15" s="75"/>
      <c r="J15" s="76"/>
    </row>
    <row r="16" spans="1:11" x14ac:dyDescent="0.2">
      <c r="A16" s="73">
        <v>1980</v>
      </c>
      <c r="B16" s="73">
        <v>250000</v>
      </c>
      <c r="C16" s="75">
        <v>60000</v>
      </c>
      <c r="D16" s="75">
        <v>51985</v>
      </c>
      <c r="I16" s="75"/>
      <c r="J16" s="76"/>
    </row>
    <row r="17" spans="1:10" x14ac:dyDescent="0.2">
      <c r="A17" s="73">
        <v>1981</v>
      </c>
      <c r="B17" s="73">
        <v>250000</v>
      </c>
      <c r="C17" s="75">
        <v>60000</v>
      </c>
      <c r="D17" s="75">
        <v>920081</v>
      </c>
      <c r="I17" s="75"/>
      <c r="J17" s="76"/>
    </row>
    <row r="18" spans="1:10" x14ac:dyDescent="0.2">
      <c r="A18" s="73">
        <v>1982</v>
      </c>
      <c r="B18" s="73">
        <v>333000</v>
      </c>
      <c r="C18" s="75">
        <v>60000</v>
      </c>
      <c r="D18" s="75">
        <v>824914</v>
      </c>
      <c r="I18" s="75"/>
      <c r="J18" s="76"/>
    </row>
    <row r="19" spans="1:10" x14ac:dyDescent="0.2">
      <c r="A19" s="73">
        <v>1983</v>
      </c>
      <c r="B19" s="73">
        <v>372350</v>
      </c>
      <c r="C19" s="75">
        <v>80000</v>
      </c>
      <c r="D19" s="75">
        <v>370656</v>
      </c>
      <c r="I19" s="75"/>
      <c r="J19" s="76"/>
    </row>
    <row r="20" spans="1:10" x14ac:dyDescent="0.2">
      <c r="A20" s="73">
        <v>1984</v>
      </c>
      <c r="B20" s="73">
        <v>375000</v>
      </c>
      <c r="D20" s="75">
        <v>355283</v>
      </c>
      <c r="I20" s="75"/>
      <c r="J20" s="76"/>
    </row>
    <row r="21" spans="1:10" x14ac:dyDescent="0.2">
      <c r="A21" s="73">
        <v>1985</v>
      </c>
      <c r="B21" s="73">
        <v>329601</v>
      </c>
      <c r="C21" s="75">
        <v>80000</v>
      </c>
      <c r="I21" s="75"/>
      <c r="J21" s="76"/>
    </row>
    <row r="22" spans="1:10" x14ac:dyDescent="0.2">
      <c r="A22" s="73">
        <v>1986</v>
      </c>
      <c r="B22" s="73">
        <v>350690</v>
      </c>
      <c r="C22" s="75">
        <v>432000</v>
      </c>
      <c r="I22" s="75"/>
      <c r="J22" s="76"/>
    </row>
    <row r="23" spans="1:10" x14ac:dyDescent="0.2">
      <c r="A23" s="73">
        <v>1987</v>
      </c>
      <c r="B23" s="73">
        <v>351174</v>
      </c>
      <c r="C23" s="75">
        <v>420000</v>
      </c>
      <c r="I23" s="75"/>
      <c r="J23" s="76"/>
    </row>
    <row r="24" spans="1:10" x14ac:dyDescent="0.2">
      <c r="A24" s="73">
        <v>1988</v>
      </c>
      <c r="B24" s="73">
        <v>356278</v>
      </c>
      <c r="C24" s="75">
        <v>399800</v>
      </c>
      <c r="E24" s="75">
        <v>450572</v>
      </c>
      <c r="I24" s="75"/>
      <c r="J24" s="76"/>
    </row>
    <row r="25" spans="1:10" x14ac:dyDescent="0.2">
      <c r="A25" s="73">
        <v>1989</v>
      </c>
      <c r="B25" s="73">
        <v>357834</v>
      </c>
      <c r="D25" s="75">
        <v>518319</v>
      </c>
      <c r="E25" s="75">
        <v>446934</v>
      </c>
      <c r="I25" s="75"/>
      <c r="J25" s="76"/>
    </row>
    <row r="26" spans="1:10" x14ac:dyDescent="0.2">
      <c r="A26" s="73">
        <v>1990</v>
      </c>
      <c r="B26" s="73">
        <v>360480</v>
      </c>
      <c r="D26" s="75">
        <v>499049</v>
      </c>
      <c r="E26" s="75">
        <v>608653</v>
      </c>
      <c r="I26" s="75"/>
      <c r="J26" s="76"/>
    </row>
    <row r="27" spans="1:10" x14ac:dyDescent="0.2">
      <c r="A27" s="73">
        <v>1991</v>
      </c>
      <c r="B27" s="73">
        <v>330800</v>
      </c>
      <c r="D27" s="75">
        <v>509073</v>
      </c>
      <c r="E27" s="75">
        <v>664599</v>
      </c>
      <c r="I27" s="75"/>
      <c r="J27" s="76"/>
    </row>
    <row r="28" spans="1:10" x14ac:dyDescent="0.2">
      <c r="A28" s="73">
        <v>1992</v>
      </c>
      <c r="B28" s="73">
        <v>289771</v>
      </c>
      <c r="D28" s="75">
        <v>236953</v>
      </c>
      <c r="E28" s="75">
        <v>733166</v>
      </c>
      <c r="I28" s="75"/>
      <c r="J28" s="76"/>
    </row>
    <row r="29" spans="1:10" x14ac:dyDescent="0.2">
      <c r="A29" s="73">
        <v>1993</v>
      </c>
      <c r="B29" s="73">
        <v>322150</v>
      </c>
      <c r="D29" s="75">
        <v>452960</v>
      </c>
      <c r="E29" s="75">
        <v>390985</v>
      </c>
      <c r="I29" s="75"/>
      <c r="J29" s="76"/>
    </row>
    <row r="30" spans="1:10" x14ac:dyDescent="0.2">
      <c r="A30" s="73">
        <v>1994</v>
      </c>
      <c r="B30" s="73">
        <v>341000</v>
      </c>
      <c r="C30" s="75">
        <v>105000</v>
      </c>
      <c r="D30" s="75">
        <v>511955</v>
      </c>
      <c r="E30" s="75">
        <v>484111</v>
      </c>
      <c r="I30" s="75"/>
      <c r="J30" s="76"/>
    </row>
    <row r="31" spans="1:10" x14ac:dyDescent="0.2">
      <c r="A31" s="73">
        <v>1995</v>
      </c>
      <c r="B31" s="73">
        <v>346356</v>
      </c>
      <c r="C31" s="75">
        <v>300000</v>
      </c>
      <c r="D31" s="75">
        <v>241549</v>
      </c>
      <c r="E31" s="75">
        <v>493746</v>
      </c>
      <c r="I31" s="75"/>
      <c r="J31" s="76"/>
    </row>
    <row r="32" spans="1:10" x14ac:dyDescent="0.2">
      <c r="A32" s="73">
        <v>1996</v>
      </c>
      <c r="B32" s="73">
        <v>383412</v>
      </c>
      <c r="C32" s="75">
        <v>386000</v>
      </c>
      <c r="D32" s="75">
        <v>106065</v>
      </c>
      <c r="E32" s="75">
        <v>227819</v>
      </c>
    </row>
    <row r="33" spans="1:5" x14ac:dyDescent="0.2">
      <c r="A33" s="73">
        <v>1997</v>
      </c>
      <c r="B33" s="73">
        <v>339700</v>
      </c>
      <c r="C33" s="75">
        <v>437000</v>
      </c>
      <c r="D33" s="75">
        <v>36235</v>
      </c>
      <c r="E33" s="75">
        <v>450000</v>
      </c>
    </row>
    <row r="34" spans="1:5" x14ac:dyDescent="0.2">
      <c r="A34" s="73">
        <v>1998</v>
      </c>
      <c r="B34" s="73">
        <v>728000</v>
      </c>
      <c r="C34" s="75">
        <v>86165</v>
      </c>
      <c r="D34" s="75">
        <v>21922</v>
      </c>
    </row>
    <row r="35" spans="1:5" x14ac:dyDescent="0.2">
      <c r="A35" s="73">
        <v>1999</v>
      </c>
      <c r="B35" s="73">
        <v>342500</v>
      </c>
      <c r="C35" s="75">
        <v>362864</v>
      </c>
      <c r="D35" s="75">
        <v>372833</v>
      </c>
    </row>
    <row r="36" spans="1:5" x14ac:dyDescent="0.2">
      <c r="A36" s="73">
        <v>2000</v>
      </c>
      <c r="B36" s="73">
        <v>439400</v>
      </c>
      <c r="C36" s="75">
        <v>408000</v>
      </c>
      <c r="D36" s="75">
        <v>357585</v>
      </c>
    </row>
    <row r="37" spans="1:5" x14ac:dyDescent="0.2">
      <c r="A37" s="73">
        <v>2001</v>
      </c>
      <c r="B37" s="73">
        <v>446217</v>
      </c>
      <c r="C37" s="75">
        <v>520958</v>
      </c>
      <c r="D37" s="75">
        <v>367628</v>
      </c>
      <c r="E37" s="75">
        <v>239000</v>
      </c>
    </row>
    <row r="38" spans="1:5" x14ac:dyDescent="0.2">
      <c r="A38" s="73">
        <v>2002</v>
      </c>
      <c r="B38" s="73">
        <v>381373</v>
      </c>
      <c r="C38" s="75">
        <v>342900</v>
      </c>
      <c r="D38" s="75">
        <v>360679</v>
      </c>
      <c r="E38" s="75">
        <v>180000</v>
      </c>
    </row>
    <row r="39" spans="1:5" x14ac:dyDescent="0.2">
      <c r="A39" s="73">
        <v>2003</v>
      </c>
      <c r="B39" s="73">
        <v>418000</v>
      </c>
      <c r="C39" s="75">
        <v>272982</v>
      </c>
      <c r="D39" s="75">
        <v>55859</v>
      </c>
      <c r="E39" s="75">
        <v>100</v>
      </c>
    </row>
    <row r="40" spans="1:5" x14ac:dyDescent="0.2">
      <c r="A40" s="73">
        <v>2004</v>
      </c>
      <c r="B40" s="73">
        <v>381529</v>
      </c>
      <c r="C40" s="75">
        <v>202749</v>
      </c>
      <c r="D40" s="75">
        <v>14259</v>
      </c>
      <c r="E40" s="75">
        <v>250000</v>
      </c>
    </row>
    <row r="41" spans="1:5" x14ac:dyDescent="0.2">
      <c r="A41" s="73">
        <v>2005</v>
      </c>
      <c r="B41" s="73">
        <v>419998</v>
      </c>
      <c r="C41" s="75">
        <v>200557</v>
      </c>
      <c r="D41" s="75">
        <v>43128</v>
      </c>
    </row>
    <row r="42" spans="1:5" x14ac:dyDescent="0.2">
      <c r="A42" s="73">
        <v>2006</v>
      </c>
      <c r="B42" s="73">
        <v>419784</v>
      </c>
      <c r="C42" s="75">
        <v>236738</v>
      </c>
      <c r="D42" s="75">
        <v>15675</v>
      </c>
      <c r="E42" s="75">
        <v>9000</v>
      </c>
    </row>
    <row r="43" spans="1:5" x14ac:dyDescent="0.2">
      <c r="A43" s="73">
        <v>2007</v>
      </c>
      <c r="B43" s="73">
        <v>425700</v>
      </c>
      <c r="C43" s="75">
        <v>203333</v>
      </c>
      <c r="E43" s="75">
        <v>55100</v>
      </c>
    </row>
    <row r="44" spans="1:5" x14ac:dyDescent="0.2">
      <c r="A44" s="73">
        <v>2008</v>
      </c>
      <c r="B44" s="73">
        <v>419538</v>
      </c>
      <c r="E44" s="75">
        <v>115000</v>
      </c>
    </row>
    <row r="45" spans="1:5" x14ac:dyDescent="0.2">
      <c r="A45" s="73">
        <v>2009</v>
      </c>
      <c r="B45" s="73">
        <v>346991</v>
      </c>
      <c r="E45" s="75">
        <v>53000</v>
      </c>
    </row>
    <row r="46" spans="1:5" x14ac:dyDescent="0.2">
      <c r="A46" s="73">
        <v>2010</v>
      </c>
      <c r="B46" s="73">
        <v>339500</v>
      </c>
      <c r="E46" s="75">
        <v>36000</v>
      </c>
    </row>
    <row r="47" spans="1:5" x14ac:dyDescent="0.2">
      <c r="A47" s="73">
        <v>2011</v>
      </c>
      <c r="B47" s="73">
        <v>378282</v>
      </c>
      <c r="E47" s="75">
        <v>213997</v>
      </c>
    </row>
    <row r="48" spans="1:5" x14ac:dyDescent="0.2">
      <c r="A48" s="73">
        <v>2012</v>
      </c>
      <c r="B48" s="73">
        <v>303230</v>
      </c>
      <c r="E48" s="75">
        <v>170886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Creel-Effort</vt:lpstr>
      <vt:lpstr>Creel-Catch</vt:lpstr>
      <vt:lpstr>Creel-CUE</vt:lpstr>
      <vt:lpstr>Derby-Lengths</vt:lpstr>
      <vt:lpstr>Fishway-075 CUE</vt:lpstr>
      <vt:lpstr>LS_Coop_8795</vt:lpstr>
      <vt:lpstr>Kam_river_derby 9196</vt:lpstr>
      <vt:lpstr>TBFF_Derby_8796</vt:lpstr>
      <vt:lpstr>LS_Chinook_Stocking</vt:lpstr>
      <vt:lpstr>LS_TBSA_Derby</vt:lpstr>
      <vt:lpstr>Fishway-076 Marked</vt:lpstr>
      <vt:lpstr>Fishway-076 CUE</vt:lpstr>
      <vt:lpstr>Nottawasaga Volunteer Data</vt:lpstr>
      <vt:lpstr>Maitland Volunteer Data</vt:lpstr>
      <vt:lpstr>Derby-Clipped</vt:lpstr>
      <vt:lpstr>Derby-Winners</vt:lpstr>
      <vt:lpstr>Derby-Fultons K</vt:lpstr>
      <vt:lpstr>Derby-Weight</vt:lpstr>
      <vt:lpstr>Derby-Catch</vt:lpstr>
      <vt:lpstr>Derby-Effort</vt:lpstr>
      <vt:lpstr>Derby-CUE</vt:lpstr>
      <vt:lpstr>Sheet1</vt:lpstr>
    </vt:vector>
  </TitlesOfParts>
  <Company>Government of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gonderda</dc:creator>
  <cp:lastModifiedBy>Rogers, Kyle (MNR)</cp:lastModifiedBy>
  <dcterms:created xsi:type="dcterms:W3CDTF">2013-05-31T19:20:49Z</dcterms:created>
  <dcterms:modified xsi:type="dcterms:W3CDTF">2015-06-17T19:43:27Z</dcterms:modified>
</cp:coreProperties>
</file>